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<sst xmlns="http://schemas.openxmlformats.org/spreadsheetml/2006/main" count="683" uniqueCount="291">
  <si>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</si>
  <si>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</si>
  <si>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</si>
  <si>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</si>
  <si>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</si>
  <si>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</si>
  <si>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</si>
  <si>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</si>
  <si>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</si>
  <si>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</si>
  <si>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</si>
  <si>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</si>
  <si>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</si>
  <si>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</si>
  <si>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</si>
  <si>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</si>
  <si>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</si>
  <si>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</si>
  <si>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</si>
  <si>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</si>
  <si>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</si>
  <si>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</si>
  <si>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</si>
  <si>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</si>
  <si>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</si>
  <si>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</si>
  <si>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</si>
  <si>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</si>
  <si>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</si>
  <si>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</si>
  <si>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</si>
  <si>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</si>
  <si>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</si>
  <si>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</si>
  <si>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</si>
  <si>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</si>
  <si>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</si>
  <si>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</si>
  <si>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</si>
  <si>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</si>
  <si>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</si>
  <si>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</si>
  <si>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</si>
  <si>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</si>
  <si>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</si>
  <si>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</si>
  <si>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</si>
  <si>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</si>
  <si>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</si>
  <si>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</si>
  <si>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</si>
  <si>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</si>
  <si>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</si>
  <si>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</si>
  <si>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</si>
  <si>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</si>
  <si>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</si>
  <si>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</si>
  <si>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</si>
  <si>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</si>
  <si>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</si>
  <si>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</si>
  <si>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</si>
  <si>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</si>
  <si>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</si>
  <si>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</si>
  <si>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</si>
  <si>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</si>
  <si>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</si>
  <si>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</si>
  <si>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</si>
  <si>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</si>
  <si>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</si>
  <si>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</si>
  <si>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</si>
  <si>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</si>
  <si>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</si>
  <si>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</si>
  <si>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</si>
  <si>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</si>
  <si>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</si>
  <si>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</si>
  <si>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</si>
  <si>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</si>
  <si>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</si>
  <si>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</si>
  <si>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</si>
  <si>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</si>
  <si>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</si>
  <si>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</si>
  <si>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</si>
  <si>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</si>
  <si>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</si>
  <si>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</si>
  <si>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</si>
  <si>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</si>
  <si>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</si>
  <si>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</si>
  <si>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</si>
  <si>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</si>
  <si>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</si>
  <si>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</si>
  <si>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</si>
  <si>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</si>
  <si>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</si>
  <si>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</si>
  <si>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</si>
  <si>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</si>
  <si>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</si>
  <si>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</si>
  <si>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</si>
  <si>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</si>
  <si>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</si>
  <si>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</si>
  <si>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</si>
  <si>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</si>
  <si>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</si>
  <si>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</si>
  <si>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</si>
  <si>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</si>
  <si>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</si>
  <si>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</si>
  <si>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</si>
  <si>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</si>
  <si>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</si>
  <si>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</si>
  <si>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</si>
  <si>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</si>
  <si>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</si>
  <si>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</si>
  <si>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</si>
  <si>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</si>
  <si>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</si>
  <si>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</si>
  <si>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</si>
  <si>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</si>
  <si>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</si>
  <si>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</si>
  <si>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</si>
  <si>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</si>
  <si>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</si>
  <si>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</si>
  <si>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</si>
  <si>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</si>
  <si>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</si>
  <si>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</si>
  <si>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</si>
  <si>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</si>
  <si>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</si>
  <si>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</si>
  <si>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</si>
  <si>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</si>
  <si>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</si>
  <si>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</si>
  <si>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</si>
  <si>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</si>
  <si>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</si>
  <si>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</si>
  <si>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</si>
  <si>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</si>
  <si>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</si>
  <si>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</si>
  <si>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</si>
  <si>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</si>
  <si>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</si>
  <si>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</si>
  <si>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</si>
  <si>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</si>
  <si>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</si>
  <si>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</si>
  <si>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</si>
  <si>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</si>
  <si>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</si>
  <si>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</si>
  <si>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</si>
  <si>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</si>
  <si>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</si>
  <si>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</si>
  <si>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</si>
  <si>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</si>
  <si>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</si>
  <si>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</si>
  <si>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</si>
  <si>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</si>
  <si>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</si>
  <si>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</si>
  <si>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</si>
  <si>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</si>
  <si>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</si>
  <si>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</si>
  <si>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</si>
  <si>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</si>
  <si>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</si>
  <si>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</si>
  <si>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</si>
  <si>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</si>
  <si>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</si>
  <si>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</si>
  <si>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</si>
  <si>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</si>
  <si>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</si>
  <si>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</si>
  <si>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</si>
  <si>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</si>
  <si>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</si>
  <si>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</si>
  <si>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</si>
  <si>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</si>
  <si>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</si>
  <si>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</si>
  <si>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</si>
  <si>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</si>
  <si>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</si>
  <si>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</si>
  <si>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</si>
  <si>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</si>
  <si>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</si>
  <si>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</si>
  <si>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</si>
  <si>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</si>
  <si>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</si>
  <si>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</si>
  <si>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</si>
  <si>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</si>
  <si>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</si>
  <si>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</si>
  <si>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</si>
  <si>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</si>
  <si>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</si>
  <si>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</si>
  <si>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</si>
  <si>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</si>
  <si>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</si>
  <si>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</si>
  <si>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</si>
  <si>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</si>
  <si>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</si>
  <si>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</si>
  <si>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</si>
  <si>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</si>
  <si>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</si>
  <si>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</si>
  <si>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</si>
  <si>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</si>
  <si>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</si>
  <si>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</si>
  <si>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</si>
  <si>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</si>
  <si>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</si>
  <si>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</si>
  <si>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</si>
  <si>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</si>
  <si>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</si>
  <si>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</si>
  <si>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</si>
  <si>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</si>
  <si>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</si>
  <si>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</si>
  <si>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</si>
  <si>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</si>
  <si>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</si>
  <si>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</si>
  <si>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</si>
  <si>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</si>
  <si>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</si>
  <si>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</si>
  <si>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</si>
  <si>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</si>
  <si>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</si>
  <si>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</si>
  <si>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</si>
  <si>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</si>
  <si>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</si>
  <si>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</si>
  <si>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</si>
  <si>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</si>
  <si>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</si>
  <si>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</si>
  <si>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</si>
  <si>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사본 - 2009년4월말자동차등록현황.xls</t>
  </si>
  <si>
    <t>2010년 월별 차량등록 현황</t>
  </si>
  <si>
    <t>2010年 月別 民願處理 現況</t>
  </si>
  <si>
    <t>포항시 자동차 등록현황 (2010. 4. 30현재)</t>
  </si>
  <si>
    <t>포항시 남구 자동차 등록현황 (2010. 4. 30현재)</t>
  </si>
  <si>
    <t>포항시 북구 자동차 등록현황 (2010. 4. 30현재)</t>
  </si>
  <si>
    <t>2010년 건설기계등록 현황(4월)</t>
  </si>
  <si>
    <t>2010년 민원처리 현황(4월)</t>
  </si>
  <si>
    <r>
      <t>경차 및 외제차 현황</t>
    </r>
    <r>
      <rPr>
        <b/>
        <u val="single"/>
        <sz val="14"/>
        <color indexed="10"/>
        <rFont val="돋움"/>
        <family val="3"/>
      </rPr>
      <t>(10.4.30현재)</t>
    </r>
  </si>
  <si>
    <t>10.4.30</t>
  </si>
  <si>
    <t>17,787(8%)</t>
  </si>
  <si>
    <t>1,327(0.6%)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</si>
</sst>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3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185" fontId="0" fillId="0" borderId="24" xfId="0" applyNumberFormat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185" fontId="0" fillId="13" borderId="25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2" fillId="5" borderId="25" xfId="0" applyNumberFormat="1" applyFont="1" applyFill="1" applyBorder="1" applyAlignment="1">
      <alignment horizontal="center"/>
    </xf>
    <xf numFmtId="3" fontId="2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0" borderId="23" xfId="0" applyNumberFormat="1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6" xfId="0" applyFont="1" applyBorder="1" applyAlignment="1">
      <alignment/>
    </xf>
    <xf numFmtId="3" fontId="33" fillId="0" borderId="5" xfId="0" applyNumberFormat="1" applyFont="1" applyBorder="1" applyAlignment="1">
      <alignment/>
    </xf>
    <xf numFmtId="0" fontId="33" fillId="0" borderId="5" xfId="0" applyFont="1" applyBorder="1" applyAlignment="1">
      <alignment/>
    </xf>
    <xf numFmtId="3" fontId="33" fillId="0" borderId="23" xfId="0" applyNumberFormat="1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0" fontId="23" fillId="13" borderId="5" xfId="0" applyFont="1" applyFill="1" applyBorder="1" applyAlignment="1">
      <alignment/>
    </xf>
    <xf numFmtId="3" fontId="23" fillId="13" borderId="23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2" borderId="23" xfId="0" applyNumberFormat="1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12" borderId="23" xfId="0" applyNumberFormat="1" applyFont="1" applyFill="1" applyBorder="1" applyAlignment="1">
      <alignment/>
    </xf>
    <xf numFmtId="0" fontId="23" fillId="12" borderId="23" xfId="0" applyFont="1" applyFill="1" applyBorder="1" applyAlignment="1">
      <alignment/>
    </xf>
    <xf numFmtId="0" fontId="23" fillId="2" borderId="23" xfId="0" applyFont="1" applyFill="1" applyBorder="1" applyAlignment="1">
      <alignment/>
    </xf>
    <xf numFmtId="0" fontId="23" fillId="13" borderId="23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3" borderId="23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0" fontId="23" fillId="16" borderId="23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3" fontId="23" fillId="3" borderId="23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0" fontId="23" fillId="4" borderId="23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23" fillId="4" borderId="23" xfId="0" applyNumberFormat="1" applyFont="1" applyFill="1" applyBorder="1" applyAlignment="1">
      <alignment/>
    </xf>
    <xf numFmtId="0" fontId="23" fillId="0" borderId="6" xfId="0" applyFont="1" applyBorder="1" applyAlignment="1">
      <alignment horizontal="center"/>
    </xf>
    <xf numFmtId="3" fontId="23" fillId="0" borderId="6" xfId="0" applyNumberFormat="1" applyFont="1" applyBorder="1" applyAlignment="1">
      <alignment/>
    </xf>
    <xf numFmtId="0" fontId="23" fillId="0" borderId="6" xfId="0" applyFont="1" applyBorder="1" applyAlignment="1">
      <alignment/>
    </xf>
    <xf numFmtId="185" fontId="0" fillId="0" borderId="7" xfId="0" applyNumberFormat="1" applyBorder="1" applyAlignment="1">
      <alignment horizontal="center"/>
    </xf>
    <xf numFmtId="3" fontId="33" fillId="0" borderId="6" xfId="0" applyNumberFormat="1" applyFont="1" applyBorder="1" applyAlignment="1">
      <alignment/>
    </xf>
    <xf numFmtId="3" fontId="23" fillId="13" borderId="6" xfId="0" applyNumberFormat="1" applyFont="1" applyFill="1" applyBorder="1" applyAlignment="1">
      <alignment/>
    </xf>
    <xf numFmtId="3" fontId="23" fillId="2" borderId="6" xfId="0" applyNumberFormat="1" applyFont="1" applyFill="1" applyBorder="1" applyAlignment="1">
      <alignment/>
    </xf>
    <xf numFmtId="3" fontId="23" fillId="12" borderId="6" xfId="0" applyNumberFormat="1" applyFont="1" applyFill="1" applyBorder="1" applyAlignment="1">
      <alignment/>
    </xf>
    <xf numFmtId="0" fontId="23" fillId="12" borderId="6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0" fontId="23" fillId="13" borderId="6" xfId="0" applyFont="1" applyFill="1" applyBorder="1" applyAlignment="1">
      <alignment/>
    </xf>
    <xf numFmtId="3" fontId="23" fillId="6" borderId="5" xfId="0" applyNumberFormat="1" applyFont="1" applyFill="1" applyBorder="1" applyAlignment="1">
      <alignment/>
    </xf>
    <xf numFmtId="0" fontId="23" fillId="6" borderId="5" xfId="0" applyFont="1" applyFill="1" applyBorder="1" applyAlignment="1">
      <alignment/>
    </xf>
    <xf numFmtId="0" fontId="23" fillId="6" borderId="6" xfId="0" applyFont="1" applyFill="1" applyBorder="1" applyAlignment="1">
      <alignment/>
    </xf>
    <xf numFmtId="0" fontId="23" fillId="16" borderId="6" xfId="0" applyFont="1" applyFill="1" applyBorder="1" applyAlignment="1">
      <alignment/>
    </xf>
    <xf numFmtId="3" fontId="23" fillId="15" borderId="5" xfId="0" applyNumberFormat="1" applyFont="1" applyFill="1" applyBorder="1" applyAlignment="1">
      <alignment/>
    </xf>
    <xf numFmtId="0" fontId="23" fillId="15" borderId="5" xfId="0" applyFont="1" applyFill="1" applyBorder="1" applyAlignment="1">
      <alignment/>
    </xf>
    <xf numFmtId="0" fontId="23" fillId="15" borderId="6" xfId="0" applyFont="1" applyFill="1" applyBorder="1" applyAlignment="1">
      <alignment/>
    </xf>
    <xf numFmtId="0" fontId="23" fillId="0" borderId="7" xfId="0" applyFont="1" applyBorder="1" applyAlignment="1">
      <alignment/>
    </xf>
    <xf numFmtId="0" fontId="23" fillId="0" borderId="8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185" fontId="0" fillId="8" borderId="25" xfId="0" applyNumberFormat="1" applyFill="1" applyBorder="1" applyAlignment="1">
      <alignment horizontal="center" vertical="center"/>
    </xf>
    <xf numFmtId="185" fontId="0" fillId="8" borderId="27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4" borderId="25" xfId="0" applyNumberFormat="1" applyFill="1" applyBorder="1" applyAlignment="1">
      <alignment horizontal="center" vertical="center"/>
    </xf>
    <xf numFmtId="185" fontId="0" fillId="13" borderId="25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25" xfId="0" applyNumberFormat="1" applyFill="1" applyBorder="1" applyAlignment="1">
      <alignment horizontal="center" vertical="center"/>
    </xf>
    <xf numFmtId="185" fontId="0" fillId="2" borderId="25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8" fillId="7" borderId="28" xfId="0" applyNumberFormat="1" applyFont="1" applyFill="1" applyBorder="1" applyAlignment="1">
      <alignment horizontal="center"/>
    </xf>
    <xf numFmtId="185" fontId="8" fillId="7" borderId="29" xfId="0" applyNumberFormat="1" applyFont="1" applyFill="1" applyBorder="1" applyAlignment="1">
      <alignment horizontal="center"/>
    </xf>
    <xf numFmtId="185" fontId="8" fillId="7" borderId="30" xfId="0" applyNumberFormat="1" applyFont="1" applyFill="1" applyBorder="1" applyAlignment="1">
      <alignment horizontal="center"/>
    </xf>
    <xf numFmtId="185" fontId="0" fillId="0" borderId="25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2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33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vertical="center"/>
    </xf>
    <xf numFmtId="0" fontId="13" fillId="9" borderId="32" xfId="0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3" fillId="9" borderId="34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31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0" fillId="9" borderId="33" xfId="0" applyFont="1" applyFill="1" applyBorder="1" applyAlignment="1">
      <alignment vertical="center" shrinkToFit="1"/>
    </xf>
    <xf numFmtId="0" fontId="9" fillId="9" borderId="31" xfId="0" applyFont="1" applyFill="1" applyBorder="1" applyAlignment="1">
      <alignment vertical="center"/>
    </xf>
    <xf numFmtId="0" fontId="9" fillId="9" borderId="32" xfId="0" applyFont="1" applyFill="1" applyBorder="1" applyAlignment="1">
      <alignment vertical="center"/>
    </xf>
    <xf numFmtId="0" fontId="9" fillId="9" borderId="3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9" t="s">
        <v>282</v>
      </c>
      <c r="B1" s="189"/>
      <c r="C1" s="189"/>
      <c r="D1" s="189"/>
      <c r="E1" s="189"/>
      <c r="F1" s="189"/>
      <c r="G1" s="189"/>
      <c r="H1" s="189"/>
    </row>
    <row r="2" spans="1:8" ht="13.5">
      <c r="A2" s="190" t="s">
        <v>220</v>
      </c>
      <c r="B2" s="190"/>
      <c r="C2" s="190"/>
      <c r="D2" s="190"/>
      <c r="E2" s="67" t="s">
        <v>223</v>
      </c>
      <c r="F2" s="67" t="s">
        <v>224</v>
      </c>
      <c r="G2" s="68" t="s">
        <v>45</v>
      </c>
      <c r="H2" s="68" t="s">
        <v>46</v>
      </c>
    </row>
    <row r="3" spans="1:8" ht="13.5">
      <c r="A3" s="191" t="s">
        <v>221</v>
      </c>
      <c r="B3" s="191"/>
      <c r="C3" s="191"/>
      <c r="D3" s="191"/>
      <c r="E3" s="9">
        <f>포항시남구!E3+포항시북구!E3</f>
        <v>209941</v>
      </c>
      <c r="F3" s="9">
        <f>포항시남구!F3+포항시북구!F3</f>
        <v>578</v>
      </c>
      <c r="G3" s="9">
        <f>포항시남구!G3+포항시북구!G3</f>
        <v>196879</v>
      </c>
      <c r="H3" s="9">
        <f>포항시남구!H3+포항시북구!H3</f>
        <v>12484</v>
      </c>
    </row>
    <row r="4" spans="1:8" ht="13.5">
      <c r="A4" s="192" t="s">
        <v>47</v>
      </c>
      <c r="B4" s="192"/>
      <c r="C4" s="192"/>
      <c r="D4" s="65" t="s">
        <v>223</v>
      </c>
      <c r="E4" s="66">
        <f>포항시남구!E4+포항시북구!E4</f>
        <v>159769</v>
      </c>
      <c r="F4" s="66">
        <f>포항시남구!F4+포항시북구!F4</f>
        <v>185</v>
      </c>
      <c r="G4" s="66">
        <f>포항시남구!G4+포항시북구!G4</f>
        <v>155584</v>
      </c>
      <c r="H4" s="66">
        <f>포항시남구!H4+포항시북구!H4</f>
        <v>4000</v>
      </c>
    </row>
    <row r="5" spans="1:8" ht="13.5">
      <c r="A5" s="186"/>
      <c r="B5" s="187" t="s">
        <v>48</v>
      </c>
      <c r="C5" s="187"/>
      <c r="D5" s="5" t="s">
        <v>225</v>
      </c>
      <c r="E5" s="17">
        <f>포항시남구!E5+포항시북구!E5</f>
        <v>124766</v>
      </c>
      <c r="F5" s="17">
        <f>포항시남구!F5+포항시북구!F5</f>
        <v>129</v>
      </c>
      <c r="G5" s="17">
        <f>포항시남구!G5+포항시북구!G5</f>
        <v>120771</v>
      </c>
      <c r="H5" s="17">
        <f>포항시남구!H5+포항시북구!H5</f>
        <v>3866</v>
      </c>
    </row>
    <row r="6" spans="1:8" ht="13.5">
      <c r="A6" s="186"/>
      <c r="B6" s="180"/>
      <c r="C6" s="188" t="s">
        <v>50</v>
      </c>
      <c r="D6" s="69" t="s">
        <v>225</v>
      </c>
      <c r="E6" s="70">
        <f>포항시남구!E6+포항시북구!E6</f>
        <v>123439</v>
      </c>
      <c r="F6" s="70">
        <f>포항시남구!F6+포항시북구!F6</f>
        <v>129</v>
      </c>
      <c r="G6" s="70">
        <f>포항시남구!G6+포항시북구!G6</f>
        <v>119451</v>
      </c>
      <c r="H6" s="70">
        <f>포항시남구!H6+포항시북구!H6</f>
        <v>3859</v>
      </c>
    </row>
    <row r="7" spans="1:8" ht="13.5">
      <c r="A7" s="186"/>
      <c r="B7" s="180"/>
      <c r="C7" s="188"/>
      <c r="D7" s="2" t="s">
        <v>51</v>
      </c>
      <c r="E7" s="10">
        <f>포항시남구!E7+포항시북구!E7</f>
        <v>12537</v>
      </c>
      <c r="F7" s="10">
        <f>포항시남구!F7+포항시북구!F7</f>
        <v>1</v>
      </c>
      <c r="G7" s="10">
        <f>포항시남구!G7+포항시북구!G7</f>
        <v>12529</v>
      </c>
      <c r="H7" s="10">
        <f>포항시남구!H7+포항시북구!H7</f>
        <v>7</v>
      </c>
    </row>
    <row r="8" spans="1:8" ht="13.5">
      <c r="A8" s="186"/>
      <c r="B8" s="180"/>
      <c r="C8" s="188"/>
      <c r="D8" s="2" t="s">
        <v>52</v>
      </c>
      <c r="E8" s="10">
        <f>포항시남구!E8+포항시북구!E8</f>
        <v>5247</v>
      </c>
      <c r="F8" s="10">
        <f>포항시남구!F8+포항시북구!F8</f>
        <v>6</v>
      </c>
      <c r="G8" s="10">
        <f>포항시남구!G8+포항시북구!G8</f>
        <v>5231</v>
      </c>
      <c r="H8" s="10">
        <f>포항시남구!H8+포항시북구!H8</f>
        <v>10</v>
      </c>
    </row>
    <row r="9" spans="1:8" ht="13.5">
      <c r="A9" s="186"/>
      <c r="B9" s="180"/>
      <c r="C9" s="188"/>
      <c r="D9" s="2" t="s">
        <v>53</v>
      </c>
      <c r="E9" s="10">
        <f>포항시남구!E9+포항시북구!E9</f>
        <v>31608</v>
      </c>
      <c r="F9" s="10">
        <f>포항시남구!F9+포항시북구!F9</f>
        <v>42</v>
      </c>
      <c r="G9" s="10">
        <f>포항시남구!G9+포항시북구!G9</f>
        <v>31526</v>
      </c>
      <c r="H9" s="10">
        <f>포항시남구!H9+포항시북구!H9</f>
        <v>40</v>
      </c>
    </row>
    <row r="10" spans="1:8" ht="13.5">
      <c r="A10" s="186"/>
      <c r="B10" s="180"/>
      <c r="C10" s="188"/>
      <c r="D10" s="2" t="s">
        <v>54</v>
      </c>
      <c r="E10" s="10">
        <f>포항시남구!E10+포항시북구!E10</f>
        <v>59284</v>
      </c>
      <c r="F10" s="10">
        <f>포항시남구!F10+포항시북구!F10</f>
        <v>77</v>
      </c>
      <c r="G10" s="10">
        <f>포항시남구!G10+포항시북구!G10</f>
        <v>56003</v>
      </c>
      <c r="H10" s="10">
        <f>포항시남구!H10+포항시북구!H10</f>
        <v>3204</v>
      </c>
    </row>
    <row r="11" spans="1:8" ht="13.5">
      <c r="A11" s="186"/>
      <c r="B11" s="180"/>
      <c r="C11" s="188"/>
      <c r="D11" s="2" t="s">
        <v>55</v>
      </c>
      <c r="E11" s="10">
        <f>포항시남구!E11+포항시북구!E11</f>
        <v>4354</v>
      </c>
      <c r="F11" s="10">
        <f>포항시남구!F11+포항시북구!F11</f>
        <v>1</v>
      </c>
      <c r="G11" s="10">
        <f>포항시남구!G11+포항시북구!G11</f>
        <v>4335</v>
      </c>
      <c r="H11" s="10">
        <f>포항시남구!H11+포항시북구!H11</f>
        <v>18</v>
      </c>
    </row>
    <row r="12" spans="1:8" ht="13.5">
      <c r="A12" s="186"/>
      <c r="B12" s="180"/>
      <c r="C12" s="188"/>
      <c r="D12" s="2" t="s">
        <v>56</v>
      </c>
      <c r="E12" s="10">
        <f>포항시남구!E12+포항시북구!E12</f>
        <v>7591</v>
      </c>
      <c r="F12" s="10">
        <f>포항시남구!F12+포항시북구!F12</f>
        <v>2</v>
      </c>
      <c r="G12" s="10">
        <f>포항시남구!G12+포항시북구!G12</f>
        <v>7072</v>
      </c>
      <c r="H12" s="10">
        <f>포항시남구!H12+포항시북구!H12</f>
        <v>517</v>
      </c>
    </row>
    <row r="13" spans="1:8" ht="13.5">
      <c r="A13" s="186"/>
      <c r="B13" s="180"/>
      <c r="C13" s="188"/>
      <c r="D13" s="2" t="s">
        <v>57</v>
      </c>
      <c r="E13" s="10">
        <f>포항시남구!E13+포항시북구!E13</f>
        <v>2349</v>
      </c>
      <c r="F13" s="10">
        <f>포항시남구!F13+포항시북구!F13</f>
        <v>0</v>
      </c>
      <c r="G13" s="10">
        <f>포항시남구!G13+포항시북구!G13</f>
        <v>2300</v>
      </c>
      <c r="H13" s="10">
        <f>포항시남구!H13+포항시북구!H13</f>
        <v>49</v>
      </c>
    </row>
    <row r="14" spans="1:8" ht="13.5">
      <c r="A14" s="186"/>
      <c r="B14" s="180"/>
      <c r="C14" s="188"/>
      <c r="D14" s="2" t="s">
        <v>58</v>
      </c>
      <c r="E14" s="10">
        <f>포항시남구!E14+포항시북구!E14</f>
        <v>388</v>
      </c>
      <c r="F14" s="10">
        <f>포항시남구!F14+포항시북구!F14</f>
        <v>0</v>
      </c>
      <c r="G14" s="10">
        <f>포항시남구!G14+포항시북구!G14</f>
        <v>374</v>
      </c>
      <c r="H14" s="10">
        <f>포항시남구!H14+포항시북구!H14</f>
        <v>14</v>
      </c>
    </row>
    <row r="15" spans="1:8" ht="13.5">
      <c r="A15" s="186"/>
      <c r="B15" s="180"/>
      <c r="C15" s="188"/>
      <c r="D15" s="2" t="s">
        <v>59</v>
      </c>
      <c r="E15" s="10">
        <f>포항시남구!E15+포항시북구!E15</f>
        <v>51</v>
      </c>
      <c r="F15" s="10">
        <f>포항시남구!F15+포항시북구!F15</f>
        <v>0</v>
      </c>
      <c r="G15" s="10">
        <f>포항시남구!G15+포항시북구!G15</f>
        <v>51</v>
      </c>
      <c r="H15" s="10">
        <f>포항시남구!H15+포항시북구!H15</f>
        <v>0</v>
      </c>
    </row>
    <row r="16" spans="1:8" ht="13.5">
      <c r="A16" s="186"/>
      <c r="B16" s="180"/>
      <c r="C16" s="188"/>
      <c r="D16" s="2" t="s">
        <v>60</v>
      </c>
      <c r="E16" s="10">
        <f>포항시남구!E16+포항시북구!E16</f>
        <v>28</v>
      </c>
      <c r="F16" s="10">
        <f>포항시남구!F16+포항시북구!F16</f>
        <v>0</v>
      </c>
      <c r="G16" s="10">
        <f>포항시남구!G16+포항시북구!G16</f>
        <v>28</v>
      </c>
      <c r="H16" s="10">
        <f>포항시남구!H16+포항시북구!H16</f>
        <v>0</v>
      </c>
    </row>
    <row r="17" spans="1:8" ht="13.5">
      <c r="A17" s="186"/>
      <c r="B17" s="180"/>
      <c r="C17" s="188"/>
      <c r="D17" s="2" t="s">
        <v>61</v>
      </c>
      <c r="E17" s="10">
        <f>포항시남구!E17+포항시북구!E17</f>
        <v>2</v>
      </c>
      <c r="F17" s="10">
        <f>포항시남구!F17+포항시북구!F17</f>
        <v>0</v>
      </c>
      <c r="G17" s="10">
        <f>포항시남구!G17+포항시북구!G17</f>
        <v>2</v>
      </c>
      <c r="H17" s="10">
        <f>포항시남구!H17+포항시북구!H17</f>
        <v>0</v>
      </c>
    </row>
    <row r="18" spans="1:8" ht="13.5">
      <c r="A18" s="186"/>
      <c r="B18" s="180"/>
      <c r="C18" s="180" t="s">
        <v>62</v>
      </c>
      <c r="D18" s="71" t="s">
        <v>225</v>
      </c>
      <c r="E18" s="72">
        <f>포항시남구!E18+포항시북구!E18</f>
        <v>1327</v>
      </c>
      <c r="F18" s="72">
        <f>포항시남구!F18+포항시북구!F18</f>
        <v>0</v>
      </c>
      <c r="G18" s="72">
        <f>포항시남구!G18+포항시북구!G18</f>
        <v>1320</v>
      </c>
      <c r="H18" s="72">
        <f>포항시남구!H18+포항시북구!H18</f>
        <v>7</v>
      </c>
    </row>
    <row r="19" spans="1:8" ht="13.5">
      <c r="A19" s="186"/>
      <c r="B19" s="180"/>
      <c r="C19" s="180"/>
      <c r="D19" s="2" t="s">
        <v>51</v>
      </c>
      <c r="E19" s="10">
        <f>포항시남구!E19+포항시북구!E19</f>
        <v>2</v>
      </c>
      <c r="F19" s="10">
        <f>포항시남구!F19+포항시북구!F19</f>
        <v>0</v>
      </c>
      <c r="G19" s="10">
        <f>포항시남구!G19+포항시북구!G19</f>
        <v>2</v>
      </c>
      <c r="H19" s="10">
        <f>포항시남구!H19+포항시북구!H19</f>
        <v>0</v>
      </c>
    </row>
    <row r="20" spans="1:8" ht="13.5">
      <c r="A20" s="186"/>
      <c r="B20" s="180"/>
      <c r="C20" s="180"/>
      <c r="D20" s="2" t="s">
        <v>52</v>
      </c>
      <c r="E20" s="10">
        <f>포항시남구!E20+포항시북구!E20</f>
        <v>1</v>
      </c>
      <c r="F20" s="10">
        <f>포항시남구!F20+포항시북구!F20</f>
        <v>0</v>
      </c>
      <c r="G20" s="10">
        <f>포항시남구!G20+포항시북구!G20</f>
        <v>1</v>
      </c>
      <c r="H20" s="10">
        <f>포항시남구!H20+포항시북구!H20</f>
        <v>0</v>
      </c>
    </row>
    <row r="21" spans="1:8" ht="13.5">
      <c r="A21" s="186"/>
      <c r="B21" s="180"/>
      <c r="C21" s="180"/>
      <c r="D21" s="2" t="s">
        <v>53</v>
      </c>
      <c r="E21" s="10">
        <f>포항시남구!E21+포항시북구!E21</f>
        <v>16</v>
      </c>
      <c r="F21" s="10">
        <f>포항시남구!F21+포항시북구!F21</f>
        <v>0</v>
      </c>
      <c r="G21" s="10">
        <f>포항시남구!G21+포항시북구!G21</f>
        <v>16</v>
      </c>
      <c r="H21" s="10">
        <f>포항시남구!H21+포항시북구!H21</f>
        <v>0</v>
      </c>
    </row>
    <row r="22" spans="1:8" ht="13.5">
      <c r="A22" s="186"/>
      <c r="B22" s="180"/>
      <c r="C22" s="180"/>
      <c r="D22" s="2" t="s">
        <v>54</v>
      </c>
      <c r="E22" s="10">
        <f>포항시남구!E22+포항시북구!E22</f>
        <v>349</v>
      </c>
      <c r="F22" s="10">
        <f>포항시남구!F22+포항시북구!F22</f>
        <v>0</v>
      </c>
      <c r="G22" s="10">
        <f>포항시남구!G22+포항시북구!G22</f>
        <v>348</v>
      </c>
      <c r="H22" s="10">
        <f>포항시남구!H22+포항시북구!H22</f>
        <v>1</v>
      </c>
    </row>
    <row r="23" spans="1:8" ht="13.5">
      <c r="A23" s="186"/>
      <c r="B23" s="180"/>
      <c r="C23" s="180"/>
      <c r="D23" s="2" t="s">
        <v>55</v>
      </c>
      <c r="E23" s="10">
        <f>포항시남구!E23+포항시북구!E23</f>
        <v>239</v>
      </c>
      <c r="F23" s="10">
        <f>포항시남구!F23+포항시북구!F23</f>
        <v>0</v>
      </c>
      <c r="G23" s="10">
        <f>포항시남구!G23+포항시북구!G23</f>
        <v>239</v>
      </c>
      <c r="H23" s="10">
        <f>포항시남구!H23+포항시북구!H23</f>
        <v>0</v>
      </c>
    </row>
    <row r="24" spans="1:8" ht="13.5">
      <c r="A24" s="186"/>
      <c r="B24" s="180"/>
      <c r="C24" s="180"/>
      <c r="D24" s="2" t="s">
        <v>56</v>
      </c>
      <c r="E24" s="10">
        <f>포항시남구!E24+포항시북구!E24</f>
        <v>298</v>
      </c>
      <c r="F24" s="10">
        <f>포항시남구!F24+포항시북구!F24</f>
        <v>0</v>
      </c>
      <c r="G24" s="10">
        <f>포항시남구!G24+포항시북구!G24</f>
        <v>295</v>
      </c>
      <c r="H24" s="10">
        <f>포항시남구!H24+포항시북구!H24</f>
        <v>3</v>
      </c>
    </row>
    <row r="25" spans="1:8" ht="13.5">
      <c r="A25" s="186"/>
      <c r="B25" s="180"/>
      <c r="C25" s="180"/>
      <c r="D25" s="2" t="s">
        <v>57</v>
      </c>
      <c r="E25" s="10">
        <f>포항시남구!E25+포항시북구!E25</f>
        <v>191</v>
      </c>
      <c r="F25" s="10">
        <f>포항시남구!F25+포항시북구!F25</f>
        <v>0</v>
      </c>
      <c r="G25" s="10">
        <f>포항시남구!G25+포항시북구!G25</f>
        <v>189</v>
      </c>
      <c r="H25" s="10">
        <f>포항시남구!H25+포항시북구!H25</f>
        <v>2</v>
      </c>
    </row>
    <row r="26" spans="1:8" ht="13.5">
      <c r="A26" s="186"/>
      <c r="B26" s="180"/>
      <c r="C26" s="180"/>
      <c r="D26" s="2" t="s">
        <v>58</v>
      </c>
      <c r="E26" s="10">
        <f>포항시남구!E26+포항시북구!E26</f>
        <v>109</v>
      </c>
      <c r="F26" s="10">
        <f>포항시남구!F26+포항시북구!F26</f>
        <v>0</v>
      </c>
      <c r="G26" s="10">
        <f>포항시남구!G26+포항시북구!G26</f>
        <v>108</v>
      </c>
      <c r="H26" s="10">
        <f>포항시남구!H26+포항시북구!H26</f>
        <v>1</v>
      </c>
    </row>
    <row r="27" spans="1:8" ht="13.5">
      <c r="A27" s="186"/>
      <c r="B27" s="180"/>
      <c r="C27" s="180"/>
      <c r="D27" s="2" t="s">
        <v>59</v>
      </c>
      <c r="E27" s="10">
        <f>포항시남구!E27+포항시북구!E27</f>
        <v>61</v>
      </c>
      <c r="F27" s="10">
        <f>포항시남구!F27+포항시북구!F27</f>
        <v>0</v>
      </c>
      <c r="G27" s="10">
        <f>포항시남구!G27+포항시북구!G27</f>
        <v>61</v>
      </c>
      <c r="H27" s="10">
        <f>포항시남구!H27+포항시북구!H27</f>
        <v>0</v>
      </c>
    </row>
    <row r="28" spans="1:8" ht="13.5">
      <c r="A28" s="186"/>
      <c r="B28" s="180"/>
      <c r="C28" s="180"/>
      <c r="D28" s="2" t="s">
        <v>60</v>
      </c>
      <c r="E28" s="10">
        <f>포항시남구!E28+포항시북구!E28</f>
        <v>36</v>
      </c>
      <c r="F28" s="10">
        <f>포항시남구!F28+포항시북구!F28</f>
        <v>0</v>
      </c>
      <c r="G28" s="10">
        <f>포항시남구!G28+포항시북구!G28</f>
        <v>36</v>
      </c>
      <c r="H28" s="10">
        <f>포항시남구!H28+포항시북구!H28</f>
        <v>0</v>
      </c>
    </row>
    <row r="29" spans="1:8" ht="13.5">
      <c r="A29" s="186"/>
      <c r="B29" s="180"/>
      <c r="C29" s="180"/>
      <c r="D29" s="2" t="s">
        <v>61</v>
      </c>
      <c r="E29" s="10">
        <f>포항시남구!E29+포항시북구!E29</f>
        <v>25</v>
      </c>
      <c r="F29" s="10">
        <f>포항시남구!F29+포항시북구!F29</f>
        <v>0</v>
      </c>
      <c r="G29" s="10">
        <f>포항시남구!G29+포항시북구!G29</f>
        <v>25</v>
      </c>
      <c r="H29" s="10">
        <f>포항시남구!H29+포항시북구!H29</f>
        <v>0</v>
      </c>
    </row>
    <row r="30" spans="1:8" ht="13.5">
      <c r="A30" s="186"/>
      <c r="B30" s="180" t="s">
        <v>63</v>
      </c>
      <c r="C30" s="180"/>
      <c r="D30" s="5" t="s">
        <v>226</v>
      </c>
      <c r="E30" s="17">
        <f>포항시남구!E30+포항시북구!E30</f>
        <v>227</v>
      </c>
      <c r="F30" s="17">
        <f>포항시남구!F30+포항시북구!F30</f>
        <v>2</v>
      </c>
      <c r="G30" s="17">
        <f>포항시남구!G30+포항시북구!G30</f>
        <v>218</v>
      </c>
      <c r="H30" s="17">
        <f>포항시남구!H30+포항시북구!H30</f>
        <v>7</v>
      </c>
    </row>
    <row r="31" spans="1:8" ht="13.5">
      <c r="A31" s="186"/>
      <c r="B31" s="180"/>
      <c r="C31" s="180"/>
      <c r="D31" s="2" t="s">
        <v>53</v>
      </c>
      <c r="E31" s="10">
        <f>포항시남구!E31+포항시북구!E31</f>
        <v>177</v>
      </c>
      <c r="F31" s="10">
        <f>포항시남구!F31+포항시북구!F31</f>
        <v>2</v>
      </c>
      <c r="G31" s="10">
        <f>포항시남구!G31+포항시북구!G31</f>
        <v>173</v>
      </c>
      <c r="H31" s="10">
        <f>포항시남구!H31+포항시북구!H31</f>
        <v>2</v>
      </c>
    </row>
    <row r="32" spans="1:8" ht="13.5">
      <c r="A32" s="186"/>
      <c r="B32" s="180"/>
      <c r="C32" s="180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86"/>
      <c r="B33" s="180"/>
      <c r="C33" s="180"/>
      <c r="D33" s="2" t="s">
        <v>55</v>
      </c>
      <c r="E33" s="10">
        <f>포항시남구!E33+포항시북구!E33</f>
        <v>42</v>
      </c>
      <c r="F33" s="10">
        <f>포항시남구!F33+포항시북구!F33</f>
        <v>0</v>
      </c>
      <c r="G33" s="10">
        <f>포항시남구!G33+포항시북구!G33</f>
        <v>42</v>
      </c>
      <c r="H33" s="10">
        <f>포항시남구!H33+포항시북구!H33</f>
        <v>0</v>
      </c>
    </row>
    <row r="34" spans="1:8" ht="13.5">
      <c r="A34" s="186"/>
      <c r="B34" s="180"/>
      <c r="C34" s="180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86"/>
      <c r="B35" s="180"/>
      <c r="C35" s="180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86"/>
      <c r="B36" s="180"/>
      <c r="C36" s="180"/>
      <c r="D36" s="2" t="s">
        <v>64</v>
      </c>
      <c r="E36" s="10">
        <f>포항시남구!E36+포항시북구!E36</f>
        <v>5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5</v>
      </c>
    </row>
    <row r="37" spans="1:8" ht="13.5">
      <c r="A37" s="186"/>
      <c r="B37" s="180" t="s">
        <v>65</v>
      </c>
      <c r="C37" s="180"/>
      <c r="D37" s="5" t="s">
        <v>226</v>
      </c>
      <c r="E37" s="17">
        <f>포항시남구!E37+포항시북구!E37</f>
        <v>23714</v>
      </c>
      <c r="F37" s="17">
        <f>포항시남구!F37+포항시북구!F37</f>
        <v>39</v>
      </c>
      <c r="G37" s="17">
        <f>포항시남구!G37+포항시북구!G37</f>
        <v>23567</v>
      </c>
      <c r="H37" s="17">
        <f>포항시남구!H37+포항시북구!H37</f>
        <v>108</v>
      </c>
    </row>
    <row r="38" spans="1:8" ht="13.5">
      <c r="A38" s="186"/>
      <c r="B38" s="180"/>
      <c r="C38" s="180"/>
      <c r="D38" s="2" t="s">
        <v>53</v>
      </c>
      <c r="E38" s="10">
        <f>포항시남구!E38+포항시북구!E38</f>
        <v>8</v>
      </c>
      <c r="F38" s="10">
        <f>포항시남구!F38+포항시북구!F38</f>
        <v>0</v>
      </c>
      <c r="G38" s="10">
        <f>포항시남구!G38+포항시북구!G38</f>
        <v>8</v>
      </c>
      <c r="H38" s="10">
        <f>포항시남구!H38+포항시북구!H38</f>
        <v>0</v>
      </c>
    </row>
    <row r="39" spans="1:8" ht="13.5">
      <c r="A39" s="186"/>
      <c r="B39" s="180"/>
      <c r="C39" s="180"/>
      <c r="D39" s="2" t="s">
        <v>54</v>
      </c>
      <c r="E39" s="10">
        <f>포항시남구!E39+포항시북구!E39</f>
        <v>11979</v>
      </c>
      <c r="F39" s="10">
        <f>포항시남구!F39+포항시북구!F39</f>
        <v>9</v>
      </c>
      <c r="G39" s="10">
        <f>포항시남구!G39+포항시북구!G39</f>
        <v>11938</v>
      </c>
      <c r="H39" s="10">
        <f>포항시남구!H39+포항시북구!H39</f>
        <v>32</v>
      </c>
    </row>
    <row r="40" spans="1:8" ht="13.5">
      <c r="A40" s="186"/>
      <c r="B40" s="180"/>
      <c r="C40" s="180"/>
      <c r="D40" s="2" t="s">
        <v>55</v>
      </c>
      <c r="E40" s="10">
        <f>포항시남구!E40+포항시북구!E40</f>
        <v>7326</v>
      </c>
      <c r="F40" s="10">
        <f>포항시남구!F40+포항시북구!F40</f>
        <v>24</v>
      </c>
      <c r="G40" s="10">
        <f>포항시남구!G40+포항시북구!G40</f>
        <v>7247</v>
      </c>
      <c r="H40" s="10">
        <f>포항시남구!H40+포항시북구!H40</f>
        <v>55</v>
      </c>
    </row>
    <row r="41" spans="1:8" ht="13.5">
      <c r="A41" s="186"/>
      <c r="B41" s="180"/>
      <c r="C41" s="180"/>
      <c r="D41" s="2" t="s">
        <v>56</v>
      </c>
      <c r="E41" s="10">
        <f>포항시남구!E41+포항시북구!E41</f>
        <v>4300</v>
      </c>
      <c r="F41" s="10">
        <f>포항시남구!F41+포항시북구!F41</f>
        <v>6</v>
      </c>
      <c r="G41" s="10">
        <f>포항시남구!G41+포항시북구!G41</f>
        <v>4274</v>
      </c>
      <c r="H41" s="10">
        <f>포항시남구!H41+포항시북구!H41</f>
        <v>20</v>
      </c>
    </row>
    <row r="42" spans="1:8" ht="13.5">
      <c r="A42" s="186"/>
      <c r="B42" s="180"/>
      <c r="C42" s="180"/>
      <c r="D42" s="2" t="s">
        <v>57</v>
      </c>
      <c r="E42" s="10">
        <f>포항시남구!E42+포항시북구!E42</f>
        <v>34</v>
      </c>
      <c r="F42" s="10">
        <f>포항시남구!F42+포항시북구!F42</f>
        <v>0</v>
      </c>
      <c r="G42" s="10">
        <f>포항시남구!G42+포항시북구!G42</f>
        <v>34</v>
      </c>
      <c r="H42" s="10">
        <f>포항시남구!H42+포항시북구!H42</f>
        <v>0</v>
      </c>
    </row>
    <row r="43" spans="1:8" ht="13.5">
      <c r="A43" s="186"/>
      <c r="B43" s="180"/>
      <c r="C43" s="180"/>
      <c r="D43" s="2" t="s">
        <v>64</v>
      </c>
      <c r="E43" s="10">
        <f>포항시남구!E43+포항시북구!E43</f>
        <v>67</v>
      </c>
      <c r="F43" s="10">
        <f>포항시남구!F43+포항시북구!F43</f>
        <v>0</v>
      </c>
      <c r="G43" s="10">
        <f>포항시남구!G43+포항시북구!G43</f>
        <v>66</v>
      </c>
      <c r="H43" s="10">
        <f>포항시남구!H43+포항시북구!H43</f>
        <v>1</v>
      </c>
    </row>
    <row r="44" spans="1:8" ht="13.5">
      <c r="A44" s="186"/>
      <c r="B44" s="180" t="s">
        <v>66</v>
      </c>
      <c r="C44" s="180"/>
      <c r="D44" s="5" t="s">
        <v>226</v>
      </c>
      <c r="E44" s="17">
        <f>포항시남구!E44+포항시북구!E44</f>
        <v>11062</v>
      </c>
      <c r="F44" s="17">
        <f>포항시남구!F44+포항시북구!F44</f>
        <v>15</v>
      </c>
      <c r="G44" s="17">
        <f>포항시남구!G44+포항시북구!G44</f>
        <v>11028</v>
      </c>
      <c r="H44" s="17">
        <f>포항시남구!H44+포항시북구!H44</f>
        <v>19</v>
      </c>
    </row>
    <row r="45" spans="1:8" ht="13.5">
      <c r="A45" s="186"/>
      <c r="B45" s="180"/>
      <c r="C45" s="180"/>
      <c r="D45" s="2" t="s">
        <v>53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86"/>
      <c r="B46" s="180"/>
      <c r="C46" s="180"/>
      <c r="D46" s="2" t="s">
        <v>54</v>
      </c>
      <c r="E46" s="10">
        <f>포항시남구!E46+포항시북구!E46</f>
        <v>6981</v>
      </c>
      <c r="F46" s="10">
        <f>포항시남구!F46+포항시북구!F46</f>
        <v>2</v>
      </c>
      <c r="G46" s="10">
        <f>포항시남구!G46+포항시북구!G46</f>
        <v>6977</v>
      </c>
      <c r="H46" s="10">
        <f>포항시남구!H46+포항시북구!H46</f>
        <v>2</v>
      </c>
    </row>
    <row r="47" spans="1:8" ht="13.5">
      <c r="A47" s="186"/>
      <c r="B47" s="180"/>
      <c r="C47" s="180"/>
      <c r="D47" s="2" t="s">
        <v>55</v>
      </c>
      <c r="E47" s="10">
        <f>포항시남구!E47+포항시북구!E47</f>
        <v>1120</v>
      </c>
      <c r="F47" s="10">
        <f>포항시남구!F47+포항시북구!F47</f>
        <v>9</v>
      </c>
      <c r="G47" s="10">
        <f>포항시남구!G47+포항시북구!G47</f>
        <v>1108</v>
      </c>
      <c r="H47" s="10">
        <f>포항시남구!H47+포항시북구!H47</f>
        <v>3</v>
      </c>
    </row>
    <row r="48" spans="1:8" ht="13.5">
      <c r="A48" s="186"/>
      <c r="B48" s="180"/>
      <c r="C48" s="180"/>
      <c r="D48" s="2" t="s">
        <v>56</v>
      </c>
      <c r="E48" s="10">
        <f>포항시남구!E48+포항시북구!E48</f>
        <v>2940</v>
      </c>
      <c r="F48" s="10">
        <f>포항시남구!F48+포항시북구!F48</f>
        <v>4</v>
      </c>
      <c r="G48" s="10">
        <f>포항시남구!G48+포항시북구!G48</f>
        <v>2922</v>
      </c>
      <c r="H48" s="10">
        <f>포항시남구!H48+포항시북구!H48</f>
        <v>14</v>
      </c>
    </row>
    <row r="49" spans="1:8" ht="13.5">
      <c r="A49" s="186"/>
      <c r="B49" s="180"/>
      <c r="C49" s="180"/>
      <c r="D49" s="2" t="s">
        <v>57</v>
      </c>
      <c r="E49" s="10">
        <f>포항시남구!E49+포항시북구!E49</f>
        <v>10</v>
      </c>
      <c r="F49" s="10">
        <f>포항시남구!F49+포항시북구!F49</f>
        <v>0</v>
      </c>
      <c r="G49" s="10">
        <f>포항시남구!G49+포항시북구!G49</f>
        <v>10</v>
      </c>
      <c r="H49" s="10">
        <f>포항시남구!H49+포항시북구!H49</f>
        <v>0</v>
      </c>
    </row>
    <row r="50" spans="1:8" ht="13.5">
      <c r="A50" s="186"/>
      <c r="B50" s="180"/>
      <c r="C50" s="180"/>
      <c r="D50" s="2" t="s">
        <v>64</v>
      </c>
      <c r="E50" s="10">
        <f>포항시남구!E50+포항시북구!E50</f>
        <v>8</v>
      </c>
      <c r="F50" s="10">
        <f>포항시남구!F50+포항시북구!F50</f>
        <v>0</v>
      </c>
      <c r="G50" s="10">
        <f>포항시남구!G50+포항시북구!G50</f>
        <v>8</v>
      </c>
      <c r="H50" s="10">
        <f>포항시남구!H50+포항시북구!H50</f>
        <v>0</v>
      </c>
    </row>
    <row r="51" spans="1:8" ht="13.5">
      <c r="A51" s="184" t="s">
        <v>67</v>
      </c>
      <c r="B51" s="184"/>
      <c r="C51" s="184"/>
      <c r="D51" s="65" t="s">
        <v>222</v>
      </c>
      <c r="E51" s="66">
        <f>포항시남구!E51+포항시북구!E51</f>
        <v>11458</v>
      </c>
      <c r="F51" s="66">
        <f>포항시남구!F51+포항시북구!F51</f>
        <v>124</v>
      </c>
      <c r="G51" s="66">
        <f>포항시남구!G51+포항시북구!G51</f>
        <v>10136</v>
      </c>
      <c r="H51" s="66">
        <f>포항시남구!H51+포항시북구!H51</f>
        <v>1198</v>
      </c>
    </row>
    <row r="52" spans="1:8" ht="13.5">
      <c r="A52" s="185"/>
      <c r="B52" s="180" t="s">
        <v>68</v>
      </c>
      <c r="C52" s="180"/>
      <c r="D52" s="6" t="s">
        <v>226</v>
      </c>
      <c r="E52" s="19">
        <f>포항시남구!E52+포항시북구!E52</f>
        <v>11327</v>
      </c>
      <c r="F52" s="19">
        <f>포항시남구!F52+포항시북구!F52</f>
        <v>78</v>
      </c>
      <c r="G52" s="19">
        <f>포항시남구!G52+포항시북구!G52</f>
        <v>10054</v>
      </c>
      <c r="H52" s="19">
        <f>포항시남구!H52+포항시북구!H52</f>
        <v>1195</v>
      </c>
    </row>
    <row r="53" spans="1:8" ht="13.5">
      <c r="A53" s="185"/>
      <c r="B53" s="180"/>
      <c r="C53" s="180"/>
      <c r="D53" s="118" t="s">
        <v>69</v>
      </c>
      <c r="E53" s="117">
        <f>포항시남구!E53+포항시북구!E53</f>
        <v>190</v>
      </c>
      <c r="F53" s="117">
        <f>포항시남구!F53+포항시북구!F53</f>
        <v>0</v>
      </c>
      <c r="G53" s="117">
        <f>포항시남구!G53+포항시북구!G53</f>
        <v>0</v>
      </c>
      <c r="H53" s="117">
        <f>포항시남구!H53+포항시북구!H53</f>
        <v>190</v>
      </c>
    </row>
    <row r="54" spans="1:8" ht="13.5">
      <c r="A54" s="185"/>
      <c r="B54" s="180"/>
      <c r="C54" s="180"/>
      <c r="D54" s="118" t="s">
        <v>70</v>
      </c>
      <c r="E54" s="117">
        <f>포항시남구!E54+포항시북구!E54</f>
        <v>401</v>
      </c>
      <c r="F54" s="117">
        <f>포항시남구!F54+포항시북구!F54</f>
        <v>0</v>
      </c>
      <c r="G54" s="117">
        <f>포항시남구!G54+포항시북구!G54</f>
        <v>0</v>
      </c>
      <c r="H54" s="117">
        <f>포항시남구!H54+포항시북구!H54</f>
        <v>401</v>
      </c>
    </row>
    <row r="55" spans="1:8" ht="13.5">
      <c r="A55" s="185"/>
      <c r="B55" s="180"/>
      <c r="C55" s="180"/>
      <c r="D55" s="118" t="s">
        <v>71</v>
      </c>
      <c r="E55" s="117">
        <f>포항시남구!E55+포항시북구!E55</f>
        <v>482</v>
      </c>
      <c r="F55" s="117">
        <f>포항시남구!F55+포항시북구!F55</f>
        <v>0</v>
      </c>
      <c r="G55" s="117">
        <f>포항시남구!G55+포항시북구!G55</f>
        <v>0</v>
      </c>
      <c r="H55" s="117">
        <f>포항시남구!H55+포항시북구!H55</f>
        <v>482</v>
      </c>
    </row>
    <row r="56" spans="1:8" ht="13.5">
      <c r="A56" s="185"/>
      <c r="B56" s="180"/>
      <c r="C56" s="180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85"/>
      <c r="B57" s="180"/>
      <c r="C57" s="180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85"/>
      <c r="B58" s="180"/>
      <c r="C58" s="180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85"/>
      <c r="B59" s="180" t="s">
        <v>75</v>
      </c>
      <c r="C59" s="180"/>
      <c r="D59" s="118" t="s">
        <v>226</v>
      </c>
      <c r="E59" s="119">
        <f>포항시남구!E59+포항시북구!E59</f>
        <v>10254</v>
      </c>
      <c r="F59" s="119">
        <f>포항시남구!F59+포항시북구!F59</f>
        <v>78</v>
      </c>
      <c r="G59" s="119">
        <f>포항시남구!G59+포항시북구!G59</f>
        <v>10054</v>
      </c>
      <c r="H59" s="119">
        <f>포항시남구!H59+포항시북구!H59</f>
        <v>122</v>
      </c>
    </row>
    <row r="60" spans="1:8" ht="13.5">
      <c r="A60" s="185"/>
      <c r="B60" s="180"/>
      <c r="C60" s="180"/>
      <c r="D60" s="2" t="s">
        <v>76</v>
      </c>
      <c r="E60" s="10">
        <f>포항시남구!E60+포항시북구!E60</f>
        <v>9838</v>
      </c>
      <c r="F60" s="10">
        <f>포항시남구!F60+포항시북구!F60</f>
        <v>44</v>
      </c>
      <c r="G60" s="10">
        <f>포항시남구!G60+포항시북구!G60</f>
        <v>9673</v>
      </c>
      <c r="H60" s="10">
        <f>포항시남구!H60+포항시북구!H60</f>
        <v>121</v>
      </c>
    </row>
    <row r="61" spans="1:8" ht="13.5">
      <c r="A61" s="185"/>
      <c r="B61" s="180"/>
      <c r="C61" s="180"/>
      <c r="D61" s="2" t="s">
        <v>77</v>
      </c>
      <c r="E61" s="10">
        <f>포항시남구!E61+포항시북구!E61</f>
        <v>136</v>
      </c>
      <c r="F61" s="10">
        <f>포항시남구!F61+포항시북구!F61</f>
        <v>10</v>
      </c>
      <c r="G61" s="10">
        <f>포항시남구!G61+포항시북구!G61</f>
        <v>125</v>
      </c>
      <c r="H61" s="10">
        <f>포항시남구!H61+포항시북구!H61</f>
        <v>1</v>
      </c>
    </row>
    <row r="62" spans="1:8" ht="13.5">
      <c r="A62" s="185"/>
      <c r="B62" s="180"/>
      <c r="C62" s="180"/>
      <c r="D62" s="2" t="s">
        <v>78</v>
      </c>
      <c r="E62" s="10">
        <f>포항시남구!E62+포항시북구!E62</f>
        <v>104</v>
      </c>
      <c r="F62" s="10">
        <f>포항시남구!F62+포항시북구!F62</f>
        <v>13</v>
      </c>
      <c r="G62" s="10">
        <f>포항시남구!G62+포항시북구!G62</f>
        <v>91</v>
      </c>
      <c r="H62" s="10">
        <f>포항시남구!H62+포항시북구!H62</f>
        <v>0</v>
      </c>
    </row>
    <row r="63" spans="1:8" ht="13.5">
      <c r="A63" s="185"/>
      <c r="B63" s="180"/>
      <c r="C63" s="180"/>
      <c r="D63" s="2" t="s">
        <v>79</v>
      </c>
      <c r="E63" s="10">
        <f>포항시남구!E63+포항시북구!E63</f>
        <v>170</v>
      </c>
      <c r="F63" s="10">
        <f>포항시남구!F63+포항시북구!F63</f>
        <v>11</v>
      </c>
      <c r="G63" s="10">
        <f>포항시남구!G63+포항시북구!G63</f>
        <v>159</v>
      </c>
      <c r="H63" s="10">
        <f>포항시남구!H63+포항시북구!H63</f>
        <v>0</v>
      </c>
    </row>
    <row r="64" spans="1:8" ht="13.5">
      <c r="A64" s="185"/>
      <c r="B64" s="180"/>
      <c r="C64" s="180"/>
      <c r="D64" s="2" t="s">
        <v>80</v>
      </c>
      <c r="E64" s="10">
        <f>포항시남구!E64+포항시북구!E64</f>
        <v>6</v>
      </c>
      <c r="F64" s="10">
        <f>포항시남구!F64+포항시북구!F64</f>
        <v>0</v>
      </c>
      <c r="G64" s="10">
        <f>포항시남구!G64+포항시북구!G64</f>
        <v>6</v>
      </c>
      <c r="H64" s="10">
        <f>포항시남구!H64+포항시북구!H64</f>
        <v>0</v>
      </c>
    </row>
    <row r="65" spans="1:8" ht="13.5">
      <c r="A65" s="185"/>
      <c r="B65" s="180" t="s">
        <v>81</v>
      </c>
      <c r="C65" s="180"/>
      <c r="D65" s="6" t="s">
        <v>226</v>
      </c>
      <c r="E65" s="19">
        <f>포항시남구!E65+포항시북구!E65</f>
        <v>131</v>
      </c>
      <c r="F65" s="19">
        <f>포항시남구!F65+포항시북구!F65</f>
        <v>46</v>
      </c>
      <c r="G65" s="19">
        <f>포항시남구!G65+포항시북구!G65</f>
        <v>82</v>
      </c>
      <c r="H65" s="19">
        <f>포항시남구!H65+포항시북구!H65</f>
        <v>3</v>
      </c>
    </row>
    <row r="66" spans="1:8" ht="13.5">
      <c r="A66" s="185"/>
      <c r="B66" s="180"/>
      <c r="C66" s="180"/>
      <c r="D66" s="2" t="s">
        <v>82</v>
      </c>
      <c r="E66" s="10">
        <f>포항시남구!E66+포항시북구!E66</f>
        <v>76</v>
      </c>
      <c r="F66" s="10">
        <f>포항시남구!F66+포항시북구!F66</f>
        <v>17</v>
      </c>
      <c r="G66" s="10">
        <f>포항시남구!G66+포항시북구!G66</f>
        <v>59</v>
      </c>
      <c r="H66" s="10">
        <f>포항시남구!H66+포항시북구!H66</f>
        <v>0</v>
      </c>
    </row>
    <row r="67" spans="1:8" ht="13.5">
      <c r="A67" s="185"/>
      <c r="B67" s="180"/>
      <c r="C67" s="180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85"/>
      <c r="B68" s="180"/>
      <c r="C68" s="180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85"/>
      <c r="B69" s="180"/>
      <c r="C69" s="180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85"/>
      <c r="B70" s="180"/>
      <c r="C70" s="180"/>
      <c r="D70" s="2" t="s">
        <v>227</v>
      </c>
      <c r="E70" s="10">
        <f>포항시남구!E70+포항시북구!E70</f>
        <v>51</v>
      </c>
      <c r="F70" s="10">
        <f>포항시남구!F70+포항시북구!F70</f>
        <v>29</v>
      </c>
      <c r="G70" s="10">
        <f>포항시남구!G70+포항시북구!G70</f>
        <v>22</v>
      </c>
      <c r="H70" s="10">
        <f>포항시남구!H70+포항시북구!H70</f>
        <v>0</v>
      </c>
    </row>
    <row r="71" spans="1:8" ht="21.75" customHeight="1">
      <c r="A71" s="184" t="s">
        <v>86</v>
      </c>
      <c r="B71" s="184"/>
      <c r="C71" s="184"/>
      <c r="D71" s="63" t="s">
        <v>223</v>
      </c>
      <c r="E71" s="64">
        <f>포항시남구!E71+포항시북구!E71</f>
        <v>36661</v>
      </c>
      <c r="F71" s="64">
        <f>포항시남구!F71+포항시북구!F71</f>
        <v>254</v>
      </c>
      <c r="G71" s="64">
        <f>포항시남구!G71+포항시북구!G71</f>
        <v>30937</v>
      </c>
      <c r="H71" s="64">
        <f>포항시남구!H71+포항시북구!H71</f>
        <v>5470</v>
      </c>
    </row>
    <row r="72" spans="1:8" ht="13.5">
      <c r="A72" s="181"/>
      <c r="B72" s="180" t="s">
        <v>68</v>
      </c>
      <c r="C72" s="180"/>
      <c r="D72" s="7" t="s">
        <v>226</v>
      </c>
      <c r="E72" s="8">
        <f>포항시남구!E72+포항시북구!E72</f>
        <v>21906</v>
      </c>
      <c r="F72" s="8">
        <f>포항시남구!F72+포항시북구!F72</f>
        <v>75</v>
      </c>
      <c r="G72" s="8">
        <f>포항시남구!G72+포항시북구!G72</f>
        <v>19696</v>
      </c>
      <c r="H72" s="8">
        <f>포항시남구!H72+포항시북구!H72</f>
        <v>2135</v>
      </c>
    </row>
    <row r="73" spans="1:8" ht="13.5">
      <c r="A73" s="182"/>
      <c r="B73" s="180"/>
      <c r="C73" s="180"/>
      <c r="D73" s="2" t="s">
        <v>87</v>
      </c>
      <c r="E73" s="18">
        <f>포항시남구!E73+포항시북구!E73</f>
        <v>1199</v>
      </c>
      <c r="F73" s="18">
        <f>포항시남구!F73+포항시북구!F73</f>
        <v>9</v>
      </c>
      <c r="G73" s="18">
        <f>포항시남구!G73+포항시북구!G73</f>
        <v>1189</v>
      </c>
      <c r="H73" s="18">
        <f>포항시남구!H73+포항시북구!H73</f>
        <v>1</v>
      </c>
    </row>
    <row r="74" spans="1:8" ht="13.5">
      <c r="A74" s="182"/>
      <c r="B74" s="180" t="s">
        <v>88</v>
      </c>
      <c r="C74" s="180"/>
      <c r="D74" s="2" t="s">
        <v>49</v>
      </c>
      <c r="E74" s="18">
        <f>포항시남구!E74+포항시북구!E74</f>
        <v>20707</v>
      </c>
      <c r="F74" s="18">
        <f>포항시남구!F74+포항시북구!F74</f>
        <v>66</v>
      </c>
      <c r="G74" s="18">
        <f>포항시남구!G74+포항시북구!G74</f>
        <v>18507</v>
      </c>
      <c r="H74" s="18">
        <f>포항시남구!H74+포항시북구!H74</f>
        <v>2134</v>
      </c>
    </row>
    <row r="75" spans="1:8" ht="13.5">
      <c r="A75" s="182"/>
      <c r="B75" s="180"/>
      <c r="C75" s="180"/>
      <c r="D75" s="2" t="s">
        <v>89</v>
      </c>
      <c r="E75" s="18">
        <f>포항시남구!E75+포항시북구!E75</f>
        <v>16761</v>
      </c>
      <c r="F75" s="18">
        <f>포항시남구!F75+포항시북구!F75</f>
        <v>48</v>
      </c>
      <c r="G75" s="18">
        <f>포항시남구!G75+포항시북구!G75</f>
        <v>16234</v>
      </c>
      <c r="H75" s="18">
        <f>포항시남구!H75+포항시북구!H75</f>
        <v>479</v>
      </c>
    </row>
    <row r="76" spans="1:8" ht="13.5">
      <c r="A76" s="182"/>
      <c r="B76" s="180"/>
      <c r="C76" s="180"/>
      <c r="D76" s="2" t="s">
        <v>90</v>
      </c>
      <c r="E76" s="18">
        <f>포항시남구!E76+포항시북구!E76</f>
        <v>1277</v>
      </c>
      <c r="F76" s="18">
        <f>포항시남구!F76+포항시북구!F76</f>
        <v>9</v>
      </c>
      <c r="G76" s="18">
        <f>포항시남구!G76+포항시북구!G76</f>
        <v>1162</v>
      </c>
      <c r="H76" s="18">
        <f>포항시남구!H76+포항시북구!H76</f>
        <v>106</v>
      </c>
    </row>
    <row r="77" spans="1:8" ht="13.5">
      <c r="A77" s="182"/>
      <c r="B77" s="180"/>
      <c r="C77" s="180"/>
      <c r="D77" s="2" t="s">
        <v>91</v>
      </c>
      <c r="E77" s="18">
        <f>포항시남구!E77+포항시북구!E77</f>
        <v>786</v>
      </c>
      <c r="F77" s="18">
        <f>포항시남구!F77+포항시북구!F77</f>
        <v>5</v>
      </c>
      <c r="G77" s="18">
        <f>포항시남구!G77+포항시북구!G77</f>
        <v>405</v>
      </c>
      <c r="H77" s="18">
        <f>포항시남구!H77+포항시북구!H77</f>
        <v>376</v>
      </c>
    </row>
    <row r="78" spans="1:8" ht="13.5">
      <c r="A78" s="182"/>
      <c r="B78" s="180"/>
      <c r="C78" s="180"/>
      <c r="D78" s="2" t="s">
        <v>92</v>
      </c>
      <c r="E78" s="18">
        <f>포항시남구!E78+포항시북구!E78</f>
        <v>623</v>
      </c>
      <c r="F78" s="18">
        <f>포항시남구!F78+포항시북구!F78</f>
        <v>3</v>
      </c>
      <c r="G78" s="18">
        <f>포항시남구!G78+포항시북구!G78</f>
        <v>460</v>
      </c>
      <c r="H78" s="18">
        <f>포항시남구!H78+포항시북구!H78</f>
        <v>160</v>
      </c>
    </row>
    <row r="79" spans="1:8" ht="13.5">
      <c r="A79" s="182"/>
      <c r="B79" s="180"/>
      <c r="C79" s="180"/>
      <c r="D79" s="2" t="s">
        <v>93</v>
      </c>
      <c r="E79" s="18">
        <f>포항시남구!E79+포항시북구!E79</f>
        <v>70</v>
      </c>
      <c r="F79" s="18">
        <f>포항시남구!F79+포항시북구!F79</f>
        <v>1</v>
      </c>
      <c r="G79" s="18">
        <f>포항시남구!G79+포항시북구!G79</f>
        <v>50</v>
      </c>
      <c r="H79" s="18">
        <f>포항시남구!H79+포항시북구!H79</f>
        <v>19</v>
      </c>
    </row>
    <row r="80" spans="1:8" ht="13.5">
      <c r="A80" s="182"/>
      <c r="B80" s="180"/>
      <c r="C80" s="180"/>
      <c r="D80" s="2" t="s">
        <v>94</v>
      </c>
      <c r="E80" s="18">
        <f>포항시남구!E80+포항시북구!E80</f>
        <v>154</v>
      </c>
      <c r="F80" s="18">
        <f>포항시남구!F80+포항시북구!F80</f>
        <v>0</v>
      </c>
      <c r="G80" s="18">
        <f>포항시남구!G80+포항시북구!G80</f>
        <v>45</v>
      </c>
      <c r="H80" s="18">
        <f>포항시남구!H80+포항시북구!H80</f>
        <v>109</v>
      </c>
    </row>
    <row r="81" spans="1:8" ht="13.5">
      <c r="A81" s="182"/>
      <c r="B81" s="180"/>
      <c r="C81" s="180"/>
      <c r="D81" s="2" t="s">
        <v>95</v>
      </c>
      <c r="E81" s="18">
        <f>포항시남구!E81+포항시북구!E81</f>
        <v>1036</v>
      </c>
      <c r="F81" s="18">
        <f>포항시남구!F81+포항시북구!F81</f>
        <v>0</v>
      </c>
      <c r="G81" s="18">
        <f>포항시남구!G81+포항시북구!G81</f>
        <v>151</v>
      </c>
      <c r="H81" s="18">
        <f>포항시남구!H81+포항시북구!H81</f>
        <v>885</v>
      </c>
    </row>
    <row r="82" spans="1:8" ht="13.5">
      <c r="A82" s="182"/>
      <c r="B82" s="180" t="s">
        <v>96</v>
      </c>
      <c r="C82" s="180"/>
      <c r="D82" s="7" t="s">
        <v>226</v>
      </c>
      <c r="E82" s="8">
        <f>포항시남구!E82+포항시북구!E82</f>
        <v>425</v>
      </c>
      <c r="F82" s="8">
        <f>포항시남구!F82+포항시북구!F82</f>
        <v>8</v>
      </c>
      <c r="G82" s="8">
        <f>포항시남구!G82+포항시북구!G82</f>
        <v>396</v>
      </c>
      <c r="H82" s="8">
        <f>포항시남구!H82+포항시북구!H82</f>
        <v>21</v>
      </c>
    </row>
    <row r="83" spans="1:8" ht="13.5">
      <c r="A83" s="182"/>
      <c r="B83" s="180"/>
      <c r="C83" s="180"/>
      <c r="D83" s="2" t="s">
        <v>89</v>
      </c>
      <c r="E83" s="18">
        <f>포항시남구!E83+포항시북구!E83</f>
        <v>200</v>
      </c>
      <c r="F83" s="18">
        <f>포항시남구!F83+포항시북구!F83</f>
        <v>0</v>
      </c>
      <c r="G83" s="18">
        <f>포항시남구!G83+포항시북구!G83</f>
        <v>198</v>
      </c>
      <c r="H83" s="18">
        <f>포항시남구!H83+포항시북구!H83</f>
        <v>2</v>
      </c>
    </row>
    <row r="84" spans="1:8" ht="13.5">
      <c r="A84" s="182"/>
      <c r="B84" s="180"/>
      <c r="C84" s="180"/>
      <c r="D84" s="2" t="s">
        <v>91</v>
      </c>
      <c r="E84" s="18">
        <f>포항시남구!E84+포항시북구!E84</f>
        <v>127</v>
      </c>
      <c r="F84" s="18">
        <f>포항시남구!F84+포항시북구!F84</f>
        <v>2</v>
      </c>
      <c r="G84" s="18">
        <f>포항시남구!G84+포항시북구!G84</f>
        <v>120</v>
      </c>
      <c r="H84" s="18">
        <f>포항시남구!H84+포항시북구!H84</f>
        <v>5</v>
      </c>
    </row>
    <row r="85" spans="1:8" ht="13.5">
      <c r="A85" s="182"/>
      <c r="B85" s="180"/>
      <c r="C85" s="180"/>
      <c r="D85" s="2" t="s">
        <v>94</v>
      </c>
      <c r="E85" s="18">
        <f>포항시남구!E85+포항시북구!E85</f>
        <v>80</v>
      </c>
      <c r="F85" s="18">
        <f>포항시남구!F85+포항시북구!F85</f>
        <v>5</v>
      </c>
      <c r="G85" s="18">
        <f>포항시남구!G85+포항시북구!G85</f>
        <v>72</v>
      </c>
      <c r="H85" s="18">
        <f>포항시남구!H85+포항시북구!H85</f>
        <v>3</v>
      </c>
    </row>
    <row r="86" spans="1:8" ht="13.5">
      <c r="A86" s="182"/>
      <c r="B86" s="180"/>
      <c r="C86" s="180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82"/>
      <c r="B87" s="180" t="s">
        <v>97</v>
      </c>
      <c r="C87" s="180"/>
      <c r="D87" s="7" t="s">
        <v>226</v>
      </c>
      <c r="E87" s="8">
        <f>포항시남구!E87+포항시북구!E87</f>
        <v>8643</v>
      </c>
      <c r="F87" s="8">
        <f>포항시남구!F87+포항시북구!F87</f>
        <v>37</v>
      </c>
      <c r="G87" s="8">
        <f>포항시남구!G87+포항시북구!G87</f>
        <v>8356</v>
      </c>
      <c r="H87" s="8">
        <f>포항시남구!H87+포항시북구!H87</f>
        <v>250</v>
      </c>
    </row>
    <row r="88" spans="1:8" ht="13.5">
      <c r="A88" s="182"/>
      <c r="B88" s="180"/>
      <c r="C88" s="180"/>
      <c r="D88" s="2" t="s">
        <v>89</v>
      </c>
      <c r="E88" s="18">
        <f>포항시남구!E88+포항시북구!E88</f>
        <v>8558</v>
      </c>
      <c r="F88" s="18">
        <f>포항시남구!F88+포항시북구!F88</f>
        <v>36</v>
      </c>
      <c r="G88" s="18">
        <f>포항시남구!G88+포항시북구!G88</f>
        <v>8277</v>
      </c>
      <c r="H88" s="18">
        <f>포항시남구!H88+포항시북구!H88</f>
        <v>245</v>
      </c>
    </row>
    <row r="89" spans="1:8" ht="13.5">
      <c r="A89" s="182"/>
      <c r="B89" s="180"/>
      <c r="C89" s="180"/>
      <c r="D89" s="2" t="s">
        <v>91</v>
      </c>
      <c r="E89" s="18">
        <f>포항시남구!E89+포항시북구!E89</f>
        <v>82</v>
      </c>
      <c r="F89" s="18">
        <f>포항시남구!F89+포항시북구!F89</f>
        <v>1</v>
      </c>
      <c r="G89" s="18">
        <f>포항시남구!G89+포항시북구!G89</f>
        <v>79</v>
      </c>
      <c r="H89" s="18">
        <f>포항시남구!H89+포항시북구!H89</f>
        <v>2</v>
      </c>
    </row>
    <row r="90" spans="1:8" ht="13.5">
      <c r="A90" s="182"/>
      <c r="B90" s="180"/>
      <c r="C90" s="180"/>
      <c r="D90" s="2" t="s">
        <v>98</v>
      </c>
      <c r="E90" s="18">
        <f>포항시남구!E90+포항시북구!E90</f>
        <v>3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3</v>
      </c>
    </row>
    <row r="91" spans="1:8" ht="13.5">
      <c r="A91" s="182"/>
      <c r="B91" s="180" t="s">
        <v>99</v>
      </c>
      <c r="C91" s="180"/>
      <c r="D91" s="7" t="s">
        <v>226</v>
      </c>
      <c r="E91" s="8">
        <f>포항시남구!E91+포항시북구!E91</f>
        <v>5687</v>
      </c>
      <c r="F91" s="8">
        <f>포항시남구!F91+포항시북구!F91</f>
        <v>134</v>
      </c>
      <c r="G91" s="8">
        <f>포항시남구!G91+포항시북구!G91</f>
        <v>2489</v>
      </c>
      <c r="H91" s="8">
        <f>포항시남구!H91+포항시북구!H91</f>
        <v>3064</v>
      </c>
    </row>
    <row r="92" spans="1:8" ht="13.5">
      <c r="A92" s="182"/>
      <c r="B92" s="180"/>
      <c r="C92" s="180"/>
      <c r="D92" s="3" t="s">
        <v>158</v>
      </c>
      <c r="E92" s="18">
        <f>포항시남구!E92+포항시북구!E92</f>
        <v>303</v>
      </c>
      <c r="F92" s="18">
        <f>포항시남구!F92+포항시북구!F92</f>
        <v>28</v>
      </c>
      <c r="G92" s="18">
        <f>포항시남구!G92+포항시북구!G92</f>
        <v>238</v>
      </c>
      <c r="H92" s="18">
        <f>포항시남구!H92+포항시북구!H92</f>
        <v>37</v>
      </c>
    </row>
    <row r="93" spans="1:8" ht="13.5">
      <c r="A93" s="182"/>
      <c r="B93" s="180"/>
      <c r="C93" s="180"/>
      <c r="D93" s="3" t="s">
        <v>159</v>
      </c>
      <c r="E93" s="18">
        <f>포항시남구!E93+포항시북구!E93</f>
        <v>26</v>
      </c>
      <c r="F93" s="18">
        <f>포항시남구!F93+포항시북구!F93</f>
        <v>6</v>
      </c>
      <c r="G93" s="18">
        <f>포항시남구!G93+포항시북구!G93</f>
        <v>19</v>
      </c>
      <c r="H93" s="18">
        <f>포항시남구!H93+포항시북구!H93</f>
        <v>1</v>
      </c>
    </row>
    <row r="94" spans="1:8" ht="13.5">
      <c r="A94" s="182"/>
      <c r="B94" s="180"/>
      <c r="C94" s="180"/>
      <c r="D94" s="3" t="s">
        <v>160</v>
      </c>
      <c r="E94" s="18">
        <f>포항시남구!E94+포항시북구!E94</f>
        <v>27</v>
      </c>
      <c r="F94" s="18">
        <f>포항시남구!F94+포항시북구!F94</f>
        <v>1</v>
      </c>
      <c r="G94" s="18">
        <f>포항시남구!G94+포항시북구!G94</f>
        <v>26</v>
      </c>
      <c r="H94" s="18">
        <f>포항시남구!H94+포항시북구!H94</f>
        <v>0</v>
      </c>
    </row>
    <row r="95" spans="1:8" ht="13.5">
      <c r="A95" s="182"/>
      <c r="B95" s="180"/>
      <c r="C95" s="180"/>
      <c r="D95" s="3" t="s">
        <v>161</v>
      </c>
      <c r="E95" s="18">
        <f>포항시남구!E95+포항시북구!E95</f>
        <v>50</v>
      </c>
      <c r="F95" s="18">
        <f>포항시남구!F95+포항시북구!F95</f>
        <v>37</v>
      </c>
      <c r="G95" s="18">
        <f>포항시남구!G95+포항시북구!G95</f>
        <v>13</v>
      </c>
      <c r="H95" s="18">
        <f>포항시남구!H95+포항시북구!H95</f>
        <v>0</v>
      </c>
    </row>
    <row r="96" spans="1:8" ht="13.5">
      <c r="A96" s="182"/>
      <c r="B96" s="180"/>
      <c r="C96" s="180"/>
      <c r="D96" s="3" t="s">
        <v>162</v>
      </c>
      <c r="E96" s="18">
        <f>포항시남구!E96+포항시북구!E96</f>
        <v>761</v>
      </c>
      <c r="F96" s="18">
        <f>포항시남구!F96+포항시북구!F96</f>
        <v>2</v>
      </c>
      <c r="G96" s="18">
        <f>포항시남구!G96+포항시북구!G96</f>
        <v>737</v>
      </c>
      <c r="H96" s="18">
        <f>포항시남구!H96+포항시북구!H96</f>
        <v>22</v>
      </c>
    </row>
    <row r="97" spans="1:8" ht="13.5">
      <c r="A97" s="182"/>
      <c r="B97" s="180"/>
      <c r="C97" s="180"/>
      <c r="D97" s="3" t="s">
        <v>163</v>
      </c>
      <c r="E97" s="18">
        <f>포항시남구!E97+포항시북구!E97</f>
        <v>34</v>
      </c>
      <c r="F97" s="18">
        <f>포항시남구!F97+포항시북구!F97</f>
        <v>0</v>
      </c>
      <c r="G97" s="18">
        <f>포항시남구!G97+포항시북구!G97</f>
        <v>13</v>
      </c>
      <c r="H97" s="18">
        <f>포항시남구!H97+포항시북구!H97</f>
        <v>21</v>
      </c>
    </row>
    <row r="98" spans="1:8" ht="13.5">
      <c r="A98" s="182"/>
      <c r="B98" s="180"/>
      <c r="C98" s="180"/>
      <c r="D98" s="3" t="s">
        <v>164</v>
      </c>
      <c r="E98" s="18">
        <f>포항시남구!E98+포항시북구!E98</f>
        <v>186</v>
      </c>
      <c r="F98" s="18">
        <f>포항시남구!F98+포항시북구!F98</f>
        <v>0</v>
      </c>
      <c r="G98" s="18">
        <f>포항시남구!G98+포항시북구!G98</f>
        <v>182</v>
      </c>
      <c r="H98" s="18">
        <f>포항시남구!H98+포항시북구!H98</f>
        <v>4</v>
      </c>
    </row>
    <row r="99" spans="1:8" ht="13.5">
      <c r="A99" s="182"/>
      <c r="B99" s="180"/>
      <c r="C99" s="180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82"/>
      <c r="B100" s="180"/>
      <c r="C100" s="180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82"/>
      <c r="B101" s="180"/>
      <c r="C101" s="180"/>
      <c r="D101" s="3" t="s">
        <v>167</v>
      </c>
      <c r="E101" s="18">
        <f>포항시남구!E101+포항시북구!E101</f>
        <v>164</v>
      </c>
      <c r="F101" s="18">
        <f>포항시남구!F101+포항시북구!F101</f>
        <v>0</v>
      </c>
      <c r="G101" s="18">
        <f>포항시남구!G101+포항시북구!G101</f>
        <v>162</v>
      </c>
      <c r="H101" s="18">
        <f>포항시남구!H101+포항시북구!H101</f>
        <v>2</v>
      </c>
    </row>
    <row r="102" spans="1:8" ht="13.5">
      <c r="A102" s="182"/>
      <c r="B102" s="180"/>
      <c r="C102" s="180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82"/>
      <c r="B103" s="180"/>
      <c r="C103" s="180"/>
      <c r="D103" s="3" t="s">
        <v>169</v>
      </c>
      <c r="E103" s="18">
        <f>포항시남구!E103+포항시북구!E103</f>
        <v>20</v>
      </c>
      <c r="F103" s="18">
        <f>포항시남구!F103+포항시북구!F103</f>
        <v>0</v>
      </c>
      <c r="G103" s="18">
        <f>포항시남구!G103+포항시북구!G103</f>
        <v>18</v>
      </c>
      <c r="H103" s="18">
        <f>포항시남구!H103+포항시북구!H103</f>
        <v>2</v>
      </c>
    </row>
    <row r="104" spans="1:8" ht="13.5">
      <c r="A104" s="182"/>
      <c r="B104" s="180"/>
      <c r="C104" s="180"/>
      <c r="D104" s="3" t="s">
        <v>170</v>
      </c>
      <c r="E104" s="18">
        <f>포항시남구!E104+포항시북구!E104</f>
        <v>113</v>
      </c>
      <c r="F104" s="18">
        <f>포항시남구!F104+포항시북구!F104</f>
        <v>2</v>
      </c>
      <c r="G104" s="18">
        <f>포항시남구!G104+포항시북구!G104</f>
        <v>100</v>
      </c>
      <c r="H104" s="18">
        <f>포항시남구!H104+포항시북구!H104</f>
        <v>11</v>
      </c>
    </row>
    <row r="105" spans="1:8" ht="13.5">
      <c r="A105" s="182"/>
      <c r="B105" s="180"/>
      <c r="C105" s="180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82"/>
      <c r="B106" s="180"/>
      <c r="C106" s="180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82"/>
      <c r="B107" s="180"/>
      <c r="C107" s="180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82"/>
      <c r="B108" s="180"/>
      <c r="C108" s="180"/>
      <c r="D108" s="3" t="s">
        <v>169</v>
      </c>
      <c r="E108" s="18">
        <f>포항시남구!E108+포항시북구!E108</f>
        <v>111</v>
      </c>
      <c r="F108" s="18">
        <f>포항시남구!F108+포항시북구!F108</f>
        <v>2</v>
      </c>
      <c r="G108" s="18">
        <f>포항시남구!G108+포항시북구!G108</f>
        <v>98</v>
      </c>
      <c r="H108" s="18">
        <f>포항시남구!H108+포항시북구!H108</f>
        <v>11</v>
      </c>
    </row>
    <row r="109" spans="1:8" ht="13.5">
      <c r="A109" s="182"/>
      <c r="B109" s="180"/>
      <c r="C109" s="180"/>
      <c r="D109" s="3" t="s">
        <v>174</v>
      </c>
      <c r="E109" s="18">
        <f>포항시남구!E109+포항시북구!E109</f>
        <v>2926</v>
      </c>
      <c r="F109" s="18">
        <f>포항시남구!F109+포항시북구!F109</f>
        <v>10</v>
      </c>
      <c r="G109" s="18">
        <f>포항시남구!G109+포항시북구!G109</f>
        <v>139</v>
      </c>
      <c r="H109" s="18">
        <f>포항시남구!H109+포항시북구!H109</f>
        <v>2777</v>
      </c>
    </row>
    <row r="110" spans="1:8" ht="13.5">
      <c r="A110" s="182"/>
      <c r="B110" s="180"/>
      <c r="C110" s="180"/>
      <c r="D110" s="3" t="s">
        <v>175</v>
      </c>
      <c r="E110" s="18">
        <f>포항시남구!E110+포항시북구!E110</f>
        <v>154</v>
      </c>
      <c r="F110" s="18">
        <f>포항시남구!F110+포항시북구!F110</f>
        <v>0</v>
      </c>
      <c r="G110" s="18">
        <f>포항시남구!G110+포항시북구!G110</f>
        <v>12</v>
      </c>
      <c r="H110" s="18">
        <f>포항시남구!H110+포항시북구!H110</f>
        <v>142</v>
      </c>
    </row>
    <row r="111" spans="1:8" ht="13.5">
      <c r="A111" s="182"/>
      <c r="B111" s="180"/>
      <c r="C111" s="180"/>
      <c r="D111" s="3" t="s">
        <v>176</v>
      </c>
      <c r="E111" s="18">
        <f>포항시남구!E111+포항시북구!E111</f>
        <v>103</v>
      </c>
      <c r="F111" s="18">
        <f>포항시남구!F111+포항시북구!F111</f>
        <v>1</v>
      </c>
      <c r="G111" s="18">
        <f>포항시남구!G111+포항시북구!G111</f>
        <v>10</v>
      </c>
      <c r="H111" s="18">
        <f>포항시남구!H111+포항시북구!H111</f>
        <v>92</v>
      </c>
    </row>
    <row r="112" spans="1:8" ht="13.5">
      <c r="A112" s="182"/>
      <c r="B112" s="180"/>
      <c r="C112" s="180"/>
      <c r="D112" s="3" t="s">
        <v>177</v>
      </c>
      <c r="E112" s="18">
        <f>포항시남구!E112+포항시북구!E112</f>
        <v>1493</v>
      </c>
      <c r="F112" s="18">
        <f>포항시남구!F112+포항시북구!F112</f>
        <v>0</v>
      </c>
      <c r="G112" s="18">
        <f>포항시남구!G112+포항시북구!G112</f>
        <v>45</v>
      </c>
      <c r="H112" s="18">
        <f>포항시남구!H112+포항시북구!H112</f>
        <v>1448</v>
      </c>
    </row>
    <row r="113" spans="1:8" ht="13.5">
      <c r="A113" s="182"/>
      <c r="B113" s="180"/>
      <c r="C113" s="180"/>
      <c r="D113" s="3" t="s">
        <v>178</v>
      </c>
      <c r="E113" s="18">
        <f>포항시남구!E113+포항시북구!E113</f>
        <v>824</v>
      </c>
      <c r="F113" s="18">
        <f>포항시남구!F113+포항시북구!F113</f>
        <v>0</v>
      </c>
      <c r="G113" s="18">
        <f>포항시남구!G113+포항시북구!G113</f>
        <v>8</v>
      </c>
      <c r="H113" s="18">
        <f>포항시남구!H113+포항시북구!H113</f>
        <v>816</v>
      </c>
    </row>
    <row r="114" spans="1:8" ht="13.5">
      <c r="A114" s="182"/>
      <c r="B114" s="180"/>
      <c r="C114" s="180"/>
      <c r="D114" s="3" t="s">
        <v>169</v>
      </c>
      <c r="E114" s="18">
        <f>포항시남구!E114+포항시북구!E114</f>
        <v>352</v>
      </c>
      <c r="F114" s="18">
        <f>포항시남구!F114+포항시북구!F114</f>
        <v>9</v>
      </c>
      <c r="G114" s="18">
        <f>포항시남구!G114+포항시북구!G114</f>
        <v>64</v>
      </c>
      <c r="H114" s="18">
        <f>포항시남구!H114+포항시북구!H114</f>
        <v>279</v>
      </c>
    </row>
    <row r="115" spans="1:8" ht="13.5">
      <c r="A115" s="183"/>
      <c r="B115" s="180"/>
      <c r="C115" s="180"/>
      <c r="D115" s="103" t="s">
        <v>246</v>
      </c>
      <c r="E115" s="18">
        <f>포항시남구!E115+포항시북구!E115</f>
        <v>1261</v>
      </c>
      <c r="F115" s="18">
        <f>포항시남구!F115+포항시북구!F115</f>
        <v>48</v>
      </c>
      <c r="G115" s="18">
        <f>포항시남구!G115+포항시북구!G115</f>
        <v>1022</v>
      </c>
      <c r="H115" s="18">
        <f>포항시남구!H115+포항시북구!H115</f>
        <v>191</v>
      </c>
    </row>
    <row r="116" spans="1:8" ht="18" customHeight="1">
      <c r="A116" s="184" t="s">
        <v>101</v>
      </c>
      <c r="B116" s="184"/>
      <c r="C116" s="184"/>
      <c r="D116" s="63" t="s">
        <v>223</v>
      </c>
      <c r="E116" s="64">
        <f>포항시남구!E116+포항시북구!E116</f>
        <v>2053</v>
      </c>
      <c r="F116" s="64">
        <f>포항시남구!F116+포항시북구!F116</f>
        <v>15</v>
      </c>
      <c r="G116" s="64">
        <f>포항시남구!G116+포항시북구!G116</f>
        <v>222</v>
      </c>
      <c r="H116" s="64">
        <f>포항시남구!H116+포항시북구!H116</f>
        <v>1816</v>
      </c>
    </row>
    <row r="117" spans="1:8" ht="14.25" customHeight="1">
      <c r="A117" s="193"/>
      <c r="B117" s="180" t="s">
        <v>102</v>
      </c>
      <c r="C117" s="180"/>
      <c r="D117" s="61" t="s">
        <v>226</v>
      </c>
      <c r="E117" s="62">
        <f>포항시남구!E117+포항시북구!E117</f>
        <v>122</v>
      </c>
      <c r="F117" s="62">
        <f>포항시남구!F117+포항시북구!F117</f>
        <v>0</v>
      </c>
      <c r="G117" s="62">
        <f>포항시남구!G117+포항시북구!G117</f>
        <v>72</v>
      </c>
      <c r="H117" s="62">
        <f>포항시남구!H117+포항시북구!H117</f>
        <v>50</v>
      </c>
    </row>
    <row r="118" spans="1:8" ht="14.25" customHeight="1">
      <c r="A118" s="193"/>
      <c r="B118" s="180"/>
      <c r="C118" s="180"/>
      <c r="D118" s="3" t="s">
        <v>179</v>
      </c>
      <c r="E118" s="18">
        <f>포항시남구!E118+포항시북구!E118</f>
        <v>121</v>
      </c>
      <c r="F118" s="18">
        <f>포항시남구!F118+포항시북구!F118</f>
        <v>0</v>
      </c>
      <c r="G118" s="18">
        <f>포항시남구!G118+포항시북구!G118</f>
        <v>71</v>
      </c>
      <c r="H118" s="18">
        <f>포항시남구!H118+포항시북구!H118</f>
        <v>50</v>
      </c>
    </row>
    <row r="119" spans="1:8" ht="14.25" customHeight="1">
      <c r="A119" s="193"/>
      <c r="B119" s="180"/>
      <c r="C119" s="180"/>
      <c r="D119" s="3" t="s">
        <v>180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1</v>
      </c>
      <c r="H119" s="18">
        <f>포항시남구!H119+포항시북구!H119</f>
        <v>0</v>
      </c>
    </row>
    <row r="120" spans="1:8" ht="14.25" customHeight="1">
      <c r="A120" s="193"/>
      <c r="B120" s="180"/>
      <c r="C120" s="180"/>
      <c r="D120" s="3" t="s">
        <v>181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93"/>
      <c r="B121" s="180" t="s">
        <v>103</v>
      </c>
      <c r="C121" s="180"/>
      <c r="D121" s="61" t="s">
        <v>226</v>
      </c>
      <c r="E121" s="62">
        <f>포항시남구!E121+포항시북구!E121</f>
        <v>1776</v>
      </c>
      <c r="F121" s="62">
        <f>포항시남구!F121+포항시북구!F121</f>
        <v>1</v>
      </c>
      <c r="G121" s="62">
        <f>포항시남구!G121+포항시북구!G121</f>
        <v>90</v>
      </c>
      <c r="H121" s="62">
        <f>포항시남구!H121+포항시북구!H121</f>
        <v>1685</v>
      </c>
    </row>
    <row r="122" spans="1:8" ht="13.5">
      <c r="A122" s="193"/>
      <c r="B122" s="180"/>
      <c r="C122" s="180"/>
      <c r="D122" s="3" t="s">
        <v>179</v>
      </c>
      <c r="E122" s="18">
        <f>포항시남구!E122+포항시북구!E122</f>
        <v>23</v>
      </c>
      <c r="F122" s="18">
        <f>포항시남구!F122+포항시북구!F122</f>
        <v>0</v>
      </c>
      <c r="G122" s="18">
        <f>포항시남구!G122+포항시북구!G122</f>
        <v>7</v>
      </c>
      <c r="H122" s="18">
        <f>포항시남구!H122+포항시북구!H122</f>
        <v>16</v>
      </c>
    </row>
    <row r="123" spans="1:8" ht="13.5">
      <c r="A123" s="193"/>
      <c r="B123" s="180"/>
      <c r="C123" s="180"/>
      <c r="D123" s="3" t="s">
        <v>180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93"/>
      <c r="B124" s="180"/>
      <c r="C124" s="180"/>
      <c r="D124" s="3" t="s">
        <v>181</v>
      </c>
      <c r="E124" s="18">
        <f>포항시남구!E124+포항시북구!E124</f>
        <v>1749</v>
      </c>
      <c r="F124" s="18">
        <f>포항시남구!F124+포항시북구!F124</f>
        <v>1</v>
      </c>
      <c r="G124" s="18">
        <f>포항시남구!G124+포항시북구!G124</f>
        <v>83</v>
      </c>
      <c r="H124" s="18">
        <f>포항시남구!H124+포항시북구!H124</f>
        <v>1665</v>
      </c>
    </row>
    <row r="125" spans="1:8" ht="13.5">
      <c r="A125" s="193"/>
      <c r="B125" s="180" t="s">
        <v>104</v>
      </c>
      <c r="C125" s="180"/>
      <c r="D125" s="61" t="s">
        <v>226</v>
      </c>
      <c r="E125" s="62">
        <f>포항시남구!E125+포항시북구!E125</f>
        <v>155</v>
      </c>
      <c r="F125" s="62">
        <f>포항시남구!F125+포항시북구!F125</f>
        <v>14</v>
      </c>
      <c r="G125" s="62">
        <f>포항시남구!G125+포항시북구!G125</f>
        <v>60</v>
      </c>
      <c r="H125" s="62">
        <f>포항시남구!H125+포항시북구!H125</f>
        <v>81</v>
      </c>
    </row>
    <row r="126" spans="1:8" ht="13.5">
      <c r="A126" s="193"/>
      <c r="B126" s="180"/>
      <c r="C126" s="180"/>
      <c r="D126" s="2" t="s">
        <v>105</v>
      </c>
      <c r="E126" s="18">
        <f>포항시남구!E126+포항시북구!E126</f>
        <v>36</v>
      </c>
      <c r="F126" s="18">
        <f>포항시남구!F126+포항시북구!F126</f>
        <v>0</v>
      </c>
      <c r="G126" s="18">
        <f>포항시남구!G126+포항시북구!G126</f>
        <v>22</v>
      </c>
      <c r="H126" s="18">
        <f>포항시남구!H126+포항시북구!H126</f>
        <v>14</v>
      </c>
    </row>
    <row r="127" spans="1:8" ht="13.5">
      <c r="A127" s="193"/>
      <c r="B127" s="180"/>
      <c r="C127" s="180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93"/>
      <c r="B128" s="180"/>
      <c r="C128" s="180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93"/>
      <c r="B129" s="180"/>
      <c r="C129" s="180"/>
      <c r="D129" s="2" t="s">
        <v>100</v>
      </c>
      <c r="E129" s="18">
        <f>포항시남구!E129+포항시북구!E129</f>
        <v>111</v>
      </c>
      <c r="F129" s="18">
        <f>포항시남구!F129+포항시북구!F129</f>
        <v>10</v>
      </c>
      <c r="G129" s="18">
        <f>포항시남구!G129+포항시북구!G129</f>
        <v>36</v>
      </c>
      <c r="H129" s="18">
        <f>포항시남구!H129+포항시북구!H129</f>
        <v>65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3" sqref="A3:D3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3" customWidth="1"/>
    <col min="5" max="5" width="11.6640625" style="94" customWidth="1"/>
    <col min="6" max="6" width="7.77734375" style="94" customWidth="1"/>
    <col min="7" max="7" width="9.77734375" style="94" customWidth="1"/>
    <col min="8" max="8" width="9.10546875" style="94" customWidth="1"/>
    <col min="9" max="16384" width="8.88671875" style="88" customWidth="1"/>
  </cols>
  <sheetData>
    <row r="1" spans="1:8" ht="23.25" thickTop="1">
      <c r="A1" s="204" t="s">
        <v>283</v>
      </c>
      <c r="B1" s="205"/>
      <c r="C1" s="205"/>
      <c r="D1" s="205"/>
      <c r="E1" s="205"/>
      <c r="F1" s="205"/>
      <c r="G1" s="205"/>
      <c r="H1" s="206"/>
    </row>
    <row r="2" spans="1:8" ht="13.5">
      <c r="A2" s="207" t="s">
        <v>220</v>
      </c>
      <c r="B2" s="208"/>
      <c r="C2" s="208"/>
      <c r="D2" s="208"/>
      <c r="E2" s="104" t="s">
        <v>44</v>
      </c>
      <c r="F2" s="104" t="s">
        <v>243</v>
      </c>
      <c r="G2" s="104" t="s">
        <v>45</v>
      </c>
      <c r="H2" s="120" t="s">
        <v>46</v>
      </c>
    </row>
    <row r="3" spans="1:8" ht="13.5">
      <c r="A3" s="127" t="s">
        <v>221</v>
      </c>
      <c r="B3" s="126"/>
      <c r="C3" s="126"/>
      <c r="D3" s="126"/>
      <c r="E3" s="134">
        <v>108842</v>
      </c>
      <c r="F3" s="135">
        <v>305</v>
      </c>
      <c r="G3" s="134">
        <v>99594</v>
      </c>
      <c r="H3" s="136">
        <v>8943</v>
      </c>
    </row>
    <row r="4" spans="1:8" ht="13.5">
      <c r="A4" s="123" t="s">
        <v>47</v>
      </c>
      <c r="B4" s="124"/>
      <c r="C4" s="124"/>
      <c r="D4" s="89" t="s">
        <v>222</v>
      </c>
      <c r="E4" s="137">
        <v>80610</v>
      </c>
      <c r="F4" s="138">
        <v>84</v>
      </c>
      <c r="G4" s="137">
        <v>78526</v>
      </c>
      <c r="H4" s="139">
        <v>2000</v>
      </c>
    </row>
    <row r="5" spans="1:8" ht="13.5">
      <c r="A5" s="202"/>
      <c r="B5" s="203" t="s">
        <v>48</v>
      </c>
      <c r="C5" s="203"/>
      <c r="D5" s="90" t="s">
        <v>225</v>
      </c>
      <c r="E5" s="140">
        <v>62842</v>
      </c>
      <c r="F5" s="141">
        <v>54</v>
      </c>
      <c r="G5" s="140">
        <v>60915</v>
      </c>
      <c r="H5" s="142">
        <v>1873</v>
      </c>
    </row>
    <row r="6" spans="1:8" ht="13.5">
      <c r="A6" s="202"/>
      <c r="B6" s="196"/>
      <c r="C6" s="196" t="s">
        <v>50</v>
      </c>
      <c r="D6" s="97" t="s">
        <v>225</v>
      </c>
      <c r="E6" s="143">
        <v>62240</v>
      </c>
      <c r="F6" s="144">
        <v>54</v>
      </c>
      <c r="G6" s="143">
        <v>60320</v>
      </c>
      <c r="H6" s="145">
        <v>1866</v>
      </c>
    </row>
    <row r="7" spans="1:8" ht="13.5">
      <c r="A7" s="202"/>
      <c r="B7" s="196"/>
      <c r="C7" s="196"/>
      <c r="D7" s="86" t="s">
        <v>6</v>
      </c>
      <c r="E7" s="128">
        <v>6383</v>
      </c>
      <c r="F7" s="129">
        <v>0</v>
      </c>
      <c r="G7" s="128">
        <v>6377</v>
      </c>
      <c r="H7" s="131">
        <v>6</v>
      </c>
    </row>
    <row r="8" spans="1:8" ht="13.5">
      <c r="A8" s="202"/>
      <c r="B8" s="196"/>
      <c r="C8" s="196"/>
      <c r="D8" s="86" t="s">
        <v>52</v>
      </c>
      <c r="E8" s="128">
        <v>2645</v>
      </c>
      <c r="F8" s="129">
        <v>1</v>
      </c>
      <c r="G8" s="128">
        <v>2636</v>
      </c>
      <c r="H8" s="131">
        <v>8</v>
      </c>
    </row>
    <row r="9" spans="1:8" ht="13.5">
      <c r="A9" s="202"/>
      <c r="B9" s="196"/>
      <c r="C9" s="196"/>
      <c r="D9" s="86" t="s">
        <v>53</v>
      </c>
      <c r="E9" s="128">
        <v>16252</v>
      </c>
      <c r="F9" s="129">
        <v>18</v>
      </c>
      <c r="G9" s="128">
        <v>16194</v>
      </c>
      <c r="H9" s="131">
        <v>40</v>
      </c>
    </row>
    <row r="10" spans="1:8" ht="13.5">
      <c r="A10" s="202"/>
      <c r="B10" s="196"/>
      <c r="C10" s="196"/>
      <c r="D10" s="86" t="s">
        <v>54</v>
      </c>
      <c r="E10" s="128">
        <v>29480</v>
      </c>
      <c r="F10" s="129">
        <v>32</v>
      </c>
      <c r="G10" s="128">
        <v>28039</v>
      </c>
      <c r="H10" s="130">
        <v>1409</v>
      </c>
    </row>
    <row r="11" spans="1:8" ht="13.5">
      <c r="A11" s="202"/>
      <c r="B11" s="196"/>
      <c r="C11" s="196"/>
      <c r="D11" s="86" t="s">
        <v>55</v>
      </c>
      <c r="E11" s="128">
        <v>2152</v>
      </c>
      <c r="F11" s="129">
        <v>1</v>
      </c>
      <c r="G11" s="128">
        <v>2135</v>
      </c>
      <c r="H11" s="131">
        <v>16</v>
      </c>
    </row>
    <row r="12" spans="1:8" ht="13.5">
      <c r="A12" s="202"/>
      <c r="B12" s="196"/>
      <c r="C12" s="196"/>
      <c r="D12" s="86" t="s">
        <v>56</v>
      </c>
      <c r="E12" s="128">
        <v>3860</v>
      </c>
      <c r="F12" s="129">
        <v>2</v>
      </c>
      <c r="G12" s="128">
        <v>3526</v>
      </c>
      <c r="H12" s="131">
        <v>332</v>
      </c>
    </row>
    <row r="13" spans="1:8" ht="13.5">
      <c r="A13" s="202"/>
      <c r="B13" s="196"/>
      <c r="C13" s="196"/>
      <c r="D13" s="86" t="s">
        <v>57</v>
      </c>
      <c r="E13" s="128">
        <v>1193</v>
      </c>
      <c r="F13" s="129">
        <v>0</v>
      </c>
      <c r="G13" s="128">
        <v>1152</v>
      </c>
      <c r="H13" s="131">
        <v>41</v>
      </c>
    </row>
    <row r="14" spans="1:8" ht="13.5">
      <c r="A14" s="202"/>
      <c r="B14" s="196"/>
      <c r="C14" s="196"/>
      <c r="D14" s="86" t="s">
        <v>58</v>
      </c>
      <c r="E14" s="129">
        <v>230</v>
      </c>
      <c r="F14" s="129">
        <v>0</v>
      </c>
      <c r="G14" s="129">
        <v>216</v>
      </c>
      <c r="H14" s="131">
        <v>14</v>
      </c>
    </row>
    <row r="15" spans="1:8" ht="13.5">
      <c r="A15" s="202"/>
      <c r="B15" s="196"/>
      <c r="C15" s="196"/>
      <c r="D15" s="86" t="s">
        <v>59</v>
      </c>
      <c r="E15" s="129">
        <v>28</v>
      </c>
      <c r="F15" s="129">
        <v>0</v>
      </c>
      <c r="G15" s="129">
        <v>28</v>
      </c>
      <c r="H15" s="131">
        <v>0</v>
      </c>
    </row>
    <row r="16" spans="1:8" ht="13.5">
      <c r="A16" s="202"/>
      <c r="B16" s="196"/>
      <c r="C16" s="196"/>
      <c r="D16" s="86" t="s">
        <v>60</v>
      </c>
      <c r="E16" s="129">
        <v>16</v>
      </c>
      <c r="F16" s="129">
        <v>0</v>
      </c>
      <c r="G16" s="129">
        <v>16</v>
      </c>
      <c r="H16" s="131">
        <v>0</v>
      </c>
    </row>
    <row r="17" spans="1:8" ht="13.5">
      <c r="A17" s="202"/>
      <c r="B17" s="196"/>
      <c r="C17" s="196"/>
      <c r="D17" s="86" t="s">
        <v>61</v>
      </c>
      <c r="E17" s="129">
        <v>1</v>
      </c>
      <c r="F17" s="129">
        <v>0</v>
      </c>
      <c r="G17" s="129">
        <v>1</v>
      </c>
      <c r="H17" s="131">
        <v>0</v>
      </c>
    </row>
    <row r="18" spans="1:8" ht="13.5">
      <c r="A18" s="202"/>
      <c r="B18" s="196"/>
      <c r="C18" s="196" t="s">
        <v>62</v>
      </c>
      <c r="D18" s="97" t="s">
        <v>225</v>
      </c>
      <c r="E18" s="144">
        <v>602</v>
      </c>
      <c r="F18" s="144">
        <v>0</v>
      </c>
      <c r="G18" s="144">
        <v>595</v>
      </c>
      <c r="H18" s="146">
        <v>7</v>
      </c>
    </row>
    <row r="19" spans="1:8" ht="13.5">
      <c r="A19" s="202"/>
      <c r="B19" s="196"/>
      <c r="C19" s="196"/>
      <c r="D19" s="86" t="s">
        <v>51</v>
      </c>
      <c r="E19" s="129">
        <v>0</v>
      </c>
      <c r="F19" s="129">
        <v>0</v>
      </c>
      <c r="G19" s="129">
        <v>0</v>
      </c>
      <c r="H19" s="131">
        <v>0</v>
      </c>
    </row>
    <row r="20" spans="1:8" ht="13.5">
      <c r="A20" s="202"/>
      <c r="B20" s="196"/>
      <c r="C20" s="196"/>
      <c r="D20" s="86" t="s">
        <v>52</v>
      </c>
      <c r="E20" s="129">
        <v>1</v>
      </c>
      <c r="F20" s="129">
        <v>0</v>
      </c>
      <c r="G20" s="129">
        <v>1</v>
      </c>
      <c r="H20" s="131">
        <v>0</v>
      </c>
    </row>
    <row r="21" spans="1:8" ht="13.5">
      <c r="A21" s="202"/>
      <c r="B21" s="196"/>
      <c r="C21" s="196"/>
      <c r="D21" s="86" t="s">
        <v>53</v>
      </c>
      <c r="E21" s="129">
        <v>7</v>
      </c>
      <c r="F21" s="129">
        <v>0</v>
      </c>
      <c r="G21" s="129">
        <v>7</v>
      </c>
      <c r="H21" s="131">
        <v>0</v>
      </c>
    </row>
    <row r="22" spans="1:8" ht="13.5">
      <c r="A22" s="202"/>
      <c r="B22" s="196"/>
      <c r="C22" s="196"/>
      <c r="D22" s="86" t="s">
        <v>54</v>
      </c>
      <c r="E22" s="129">
        <v>156</v>
      </c>
      <c r="F22" s="129">
        <v>0</v>
      </c>
      <c r="G22" s="129">
        <v>155</v>
      </c>
      <c r="H22" s="131">
        <v>1</v>
      </c>
    </row>
    <row r="23" spans="1:8" ht="13.5">
      <c r="A23" s="202"/>
      <c r="B23" s="196"/>
      <c r="C23" s="196"/>
      <c r="D23" s="86" t="s">
        <v>55</v>
      </c>
      <c r="E23" s="129">
        <v>119</v>
      </c>
      <c r="F23" s="129">
        <v>0</v>
      </c>
      <c r="G23" s="129">
        <v>119</v>
      </c>
      <c r="H23" s="131">
        <v>0</v>
      </c>
    </row>
    <row r="24" spans="1:8" ht="13.5">
      <c r="A24" s="202"/>
      <c r="B24" s="196"/>
      <c r="C24" s="196"/>
      <c r="D24" s="86" t="s">
        <v>56</v>
      </c>
      <c r="E24" s="129">
        <v>127</v>
      </c>
      <c r="F24" s="129">
        <v>0</v>
      </c>
      <c r="G24" s="129">
        <v>124</v>
      </c>
      <c r="H24" s="131">
        <v>3</v>
      </c>
    </row>
    <row r="25" spans="1:8" ht="13.5">
      <c r="A25" s="202"/>
      <c r="B25" s="196"/>
      <c r="C25" s="196"/>
      <c r="D25" s="86" t="s">
        <v>57</v>
      </c>
      <c r="E25" s="129">
        <v>86</v>
      </c>
      <c r="F25" s="129">
        <v>0</v>
      </c>
      <c r="G25" s="129">
        <v>84</v>
      </c>
      <c r="H25" s="131">
        <v>2</v>
      </c>
    </row>
    <row r="26" spans="1:8" ht="13.5">
      <c r="A26" s="202"/>
      <c r="B26" s="196"/>
      <c r="C26" s="196"/>
      <c r="D26" s="86" t="s">
        <v>58</v>
      </c>
      <c r="E26" s="129">
        <v>50</v>
      </c>
      <c r="F26" s="129">
        <v>0</v>
      </c>
      <c r="G26" s="129">
        <v>49</v>
      </c>
      <c r="H26" s="131">
        <v>1</v>
      </c>
    </row>
    <row r="27" spans="1:8" ht="13.5">
      <c r="A27" s="202"/>
      <c r="B27" s="196"/>
      <c r="C27" s="196"/>
      <c r="D27" s="86" t="s">
        <v>59</v>
      </c>
      <c r="E27" s="129">
        <v>26</v>
      </c>
      <c r="F27" s="129">
        <v>0</v>
      </c>
      <c r="G27" s="129">
        <v>26</v>
      </c>
      <c r="H27" s="131">
        <v>0</v>
      </c>
    </row>
    <row r="28" spans="1:8" ht="13.5">
      <c r="A28" s="202"/>
      <c r="B28" s="196"/>
      <c r="C28" s="196"/>
      <c r="D28" s="86" t="s">
        <v>60</v>
      </c>
      <c r="E28" s="129">
        <v>19</v>
      </c>
      <c r="F28" s="129">
        <v>0</v>
      </c>
      <c r="G28" s="129">
        <v>19</v>
      </c>
      <c r="H28" s="131">
        <v>0</v>
      </c>
    </row>
    <row r="29" spans="1:8" ht="13.5">
      <c r="A29" s="202"/>
      <c r="B29" s="196"/>
      <c r="C29" s="196"/>
      <c r="D29" s="86" t="s">
        <v>61</v>
      </c>
      <c r="E29" s="129">
        <v>11</v>
      </c>
      <c r="F29" s="129">
        <v>0</v>
      </c>
      <c r="G29" s="129">
        <v>11</v>
      </c>
      <c r="H29" s="131">
        <v>0</v>
      </c>
    </row>
    <row r="30" spans="1:8" ht="13.5">
      <c r="A30" s="202"/>
      <c r="B30" s="196" t="s">
        <v>63</v>
      </c>
      <c r="C30" s="196"/>
      <c r="D30" s="90" t="s">
        <v>226</v>
      </c>
      <c r="E30" s="141">
        <v>112</v>
      </c>
      <c r="F30" s="141">
        <v>2</v>
      </c>
      <c r="G30" s="141">
        <v>107</v>
      </c>
      <c r="H30" s="147">
        <v>3</v>
      </c>
    </row>
    <row r="31" spans="1:8" ht="13.5">
      <c r="A31" s="202"/>
      <c r="B31" s="196"/>
      <c r="C31" s="196"/>
      <c r="D31" s="86" t="s">
        <v>53</v>
      </c>
      <c r="E31" s="129">
        <v>93</v>
      </c>
      <c r="F31" s="129">
        <v>2</v>
      </c>
      <c r="G31" s="129">
        <v>89</v>
      </c>
      <c r="H31" s="131">
        <v>2</v>
      </c>
    </row>
    <row r="32" spans="1:8" ht="13.5">
      <c r="A32" s="202"/>
      <c r="B32" s="196"/>
      <c r="C32" s="196"/>
      <c r="D32" s="86" t="s">
        <v>54</v>
      </c>
      <c r="E32" s="129">
        <v>0</v>
      </c>
      <c r="F32" s="129">
        <v>0</v>
      </c>
      <c r="G32" s="129">
        <v>0</v>
      </c>
      <c r="H32" s="131">
        <v>0</v>
      </c>
    </row>
    <row r="33" spans="1:8" ht="13.5">
      <c r="A33" s="202"/>
      <c r="B33" s="196"/>
      <c r="C33" s="196"/>
      <c r="D33" s="86" t="s">
        <v>55</v>
      </c>
      <c r="E33" s="129">
        <v>16</v>
      </c>
      <c r="F33" s="129">
        <v>0</v>
      </c>
      <c r="G33" s="129">
        <v>16</v>
      </c>
      <c r="H33" s="131">
        <v>0</v>
      </c>
    </row>
    <row r="34" spans="1:8" ht="13.5">
      <c r="A34" s="202"/>
      <c r="B34" s="196"/>
      <c r="C34" s="196"/>
      <c r="D34" s="86" t="s">
        <v>56</v>
      </c>
      <c r="E34" s="129">
        <v>2</v>
      </c>
      <c r="F34" s="129">
        <v>0</v>
      </c>
      <c r="G34" s="129">
        <v>2</v>
      </c>
      <c r="H34" s="131">
        <v>0</v>
      </c>
    </row>
    <row r="35" spans="1:8" ht="13.5">
      <c r="A35" s="202"/>
      <c r="B35" s="196"/>
      <c r="C35" s="196"/>
      <c r="D35" s="86" t="s">
        <v>57</v>
      </c>
      <c r="E35" s="129">
        <v>0</v>
      </c>
      <c r="F35" s="129">
        <v>0</v>
      </c>
      <c r="G35" s="129">
        <v>0</v>
      </c>
      <c r="H35" s="131">
        <v>0</v>
      </c>
    </row>
    <row r="36" spans="1:8" ht="13.5">
      <c r="A36" s="202"/>
      <c r="B36" s="196"/>
      <c r="C36" s="196"/>
      <c r="D36" s="86" t="s">
        <v>64</v>
      </c>
      <c r="E36" s="129">
        <v>1</v>
      </c>
      <c r="F36" s="129">
        <v>0</v>
      </c>
      <c r="G36" s="129">
        <v>0</v>
      </c>
      <c r="H36" s="131">
        <v>1</v>
      </c>
    </row>
    <row r="37" spans="1:8" ht="13.5">
      <c r="A37" s="202"/>
      <c r="B37" s="196" t="s">
        <v>65</v>
      </c>
      <c r="C37" s="196"/>
      <c r="D37" s="90" t="s">
        <v>226</v>
      </c>
      <c r="E37" s="140">
        <v>12002</v>
      </c>
      <c r="F37" s="141">
        <v>21</v>
      </c>
      <c r="G37" s="140">
        <v>11875</v>
      </c>
      <c r="H37" s="147">
        <v>106</v>
      </c>
    </row>
    <row r="38" spans="1:8" ht="13.5">
      <c r="A38" s="202"/>
      <c r="B38" s="196"/>
      <c r="C38" s="196"/>
      <c r="D38" s="86" t="s">
        <v>53</v>
      </c>
      <c r="E38" s="129">
        <v>6</v>
      </c>
      <c r="F38" s="129">
        <v>0</v>
      </c>
      <c r="G38" s="129">
        <v>6</v>
      </c>
      <c r="H38" s="131">
        <v>0</v>
      </c>
    </row>
    <row r="39" spans="1:8" ht="13.5">
      <c r="A39" s="202"/>
      <c r="B39" s="196"/>
      <c r="C39" s="196"/>
      <c r="D39" s="86" t="s">
        <v>54</v>
      </c>
      <c r="E39" s="128">
        <v>6085</v>
      </c>
      <c r="F39" s="129">
        <v>2</v>
      </c>
      <c r="G39" s="128">
        <v>6051</v>
      </c>
      <c r="H39" s="131">
        <v>32</v>
      </c>
    </row>
    <row r="40" spans="1:8" ht="13.5">
      <c r="A40" s="202"/>
      <c r="B40" s="196"/>
      <c r="C40" s="196"/>
      <c r="D40" s="86" t="s">
        <v>55</v>
      </c>
      <c r="E40" s="128">
        <v>3737</v>
      </c>
      <c r="F40" s="129">
        <v>14</v>
      </c>
      <c r="G40" s="128">
        <v>3670</v>
      </c>
      <c r="H40" s="131">
        <v>53</v>
      </c>
    </row>
    <row r="41" spans="1:8" ht="13.5">
      <c r="A41" s="202"/>
      <c r="B41" s="196"/>
      <c r="C41" s="196"/>
      <c r="D41" s="86" t="s">
        <v>56</v>
      </c>
      <c r="E41" s="128">
        <v>2134</v>
      </c>
      <c r="F41" s="129">
        <v>5</v>
      </c>
      <c r="G41" s="128">
        <v>2109</v>
      </c>
      <c r="H41" s="131">
        <v>20</v>
      </c>
    </row>
    <row r="42" spans="1:8" ht="13.5">
      <c r="A42" s="202"/>
      <c r="B42" s="196"/>
      <c r="C42" s="196"/>
      <c r="D42" s="86" t="s">
        <v>57</v>
      </c>
      <c r="E42" s="129">
        <v>13</v>
      </c>
      <c r="F42" s="129">
        <v>0</v>
      </c>
      <c r="G42" s="129">
        <v>13</v>
      </c>
      <c r="H42" s="131">
        <v>0</v>
      </c>
    </row>
    <row r="43" spans="1:8" ht="13.5">
      <c r="A43" s="202"/>
      <c r="B43" s="196"/>
      <c r="C43" s="196"/>
      <c r="D43" s="86" t="s">
        <v>64</v>
      </c>
      <c r="E43" s="129">
        <v>27</v>
      </c>
      <c r="F43" s="129">
        <v>0</v>
      </c>
      <c r="G43" s="129">
        <v>26</v>
      </c>
      <c r="H43" s="131">
        <v>1</v>
      </c>
    </row>
    <row r="44" spans="1:8" ht="13.5">
      <c r="A44" s="202"/>
      <c r="B44" s="196" t="s">
        <v>66</v>
      </c>
      <c r="C44" s="196"/>
      <c r="D44" s="90" t="s">
        <v>226</v>
      </c>
      <c r="E44" s="140">
        <v>5654</v>
      </c>
      <c r="F44" s="141">
        <v>7</v>
      </c>
      <c r="G44" s="140">
        <v>5629</v>
      </c>
      <c r="H44" s="147">
        <v>18</v>
      </c>
    </row>
    <row r="45" spans="1:8" ht="13.5">
      <c r="A45" s="202"/>
      <c r="B45" s="196"/>
      <c r="C45" s="196"/>
      <c r="D45" s="86" t="s">
        <v>53</v>
      </c>
      <c r="E45" s="129">
        <v>1</v>
      </c>
      <c r="F45" s="129">
        <v>0</v>
      </c>
      <c r="G45" s="129">
        <v>1</v>
      </c>
      <c r="H45" s="131">
        <v>0</v>
      </c>
    </row>
    <row r="46" spans="1:8" ht="13.5">
      <c r="A46" s="202"/>
      <c r="B46" s="196"/>
      <c r="C46" s="196"/>
      <c r="D46" s="86" t="s">
        <v>54</v>
      </c>
      <c r="E46" s="128">
        <v>3523</v>
      </c>
      <c r="F46" s="129">
        <v>2</v>
      </c>
      <c r="G46" s="128">
        <v>3519</v>
      </c>
      <c r="H46" s="131">
        <v>2</v>
      </c>
    </row>
    <row r="47" spans="1:8" ht="13.5">
      <c r="A47" s="202"/>
      <c r="B47" s="196"/>
      <c r="C47" s="196"/>
      <c r="D47" s="86" t="s">
        <v>55</v>
      </c>
      <c r="E47" s="129">
        <v>586</v>
      </c>
      <c r="F47" s="129">
        <v>4</v>
      </c>
      <c r="G47" s="129">
        <v>580</v>
      </c>
      <c r="H47" s="131">
        <v>2</v>
      </c>
    </row>
    <row r="48" spans="1:8" ht="13.5">
      <c r="A48" s="202"/>
      <c r="B48" s="196"/>
      <c r="C48" s="196"/>
      <c r="D48" s="86" t="s">
        <v>56</v>
      </c>
      <c r="E48" s="128">
        <v>1533</v>
      </c>
      <c r="F48" s="129">
        <v>1</v>
      </c>
      <c r="G48" s="128">
        <v>1518</v>
      </c>
      <c r="H48" s="131">
        <v>14</v>
      </c>
    </row>
    <row r="49" spans="1:8" ht="13.5">
      <c r="A49" s="202"/>
      <c r="B49" s="196"/>
      <c r="C49" s="196"/>
      <c r="D49" s="86" t="s">
        <v>57</v>
      </c>
      <c r="E49" s="129">
        <v>6</v>
      </c>
      <c r="F49" s="129">
        <v>0</v>
      </c>
      <c r="G49" s="129">
        <v>6</v>
      </c>
      <c r="H49" s="131">
        <v>0</v>
      </c>
    </row>
    <row r="50" spans="1:8" ht="13.5">
      <c r="A50" s="202"/>
      <c r="B50" s="196"/>
      <c r="C50" s="196"/>
      <c r="D50" s="86" t="s">
        <v>64</v>
      </c>
      <c r="E50" s="129">
        <v>5</v>
      </c>
      <c r="F50" s="129">
        <v>0</v>
      </c>
      <c r="G50" s="129">
        <v>5</v>
      </c>
      <c r="H50" s="131">
        <v>0</v>
      </c>
    </row>
    <row r="51" spans="1:8" ht="13.5">
      <c r="A51" s="199" t="s">
        <v>67</v>
      </c>
      <c r="B51" s="200"/>
      <c r="C51" s="200"/>
      <c r="D51" s="89" t="s">
        <v>222</v>
      </c>
      <c r="E51" s="137">
        <v>5779</v>
      </c>
      <c r="F51" s="138">
        <v>50</v>
      </c>
      <c r="G51" s="137">
        <v>5062</v>
      </c>
      <c r="H51" s="148">
        <v>667</v>
      </c>
    </row>
    <row r="52" spans="1:8" ht="13.5">
      <c r="A52" s="201"/>
      <c r="B52" s="196" t="s">
        <v>68</v>
      </c>
      <c r="C52" s="196"/>
      <c r="D52" s="91" t="s">
        <v>226</v>
      </c>
      <c r="E52" s="149">
        <v>5722</v>
      </c>
      <c r="F52" s="150">
        <v>31</v>
      </c>
      <c r="G52" s="149">
        <v>5026</v>
      </c>
      <c r="H52" s="151">
        <v>665</v>
      </c>
    </row>
    <row r="53" spans="1:8" ht="13.5">
      <c r="A53" s="201"/>
      <c r="B53" s="196"/>
      <c r="C53" s="196"/>
      <c r="D53" s="122" t="s">
        <v>69</v>
      </c>
      <c r="E53" s="152">
        <v>0</v>
      </c>
      <c r="F53" s="152">
        <v>0</v>
      </c>
      <c r="G53" s="152">
        <v>0</v>
      </c>
      <c r="H53" s="153">
        <v>0</v>
      </c>
    </row>
    <row r="54" spans="1:8" ht="13.5">
      <c r="A54" s="201"/>
      <c r="B54" s="196"/>
      <c r="C54" s="196"/>
      <c r="D54" s="122" t="s">
        <v>70</v>
      </c>
      <c r="E54" s="152">
        <v>401</v>
      </c>
      <c r="F54" s="152">
        <v>0</v>
      </c>
      <c r="G54" s="152">
        <v>0</v>
      </c>
      <c r="H54" s="153">
        <v>401</v>
      </c>
    </row>
    <row r="55" spans="1:8" ht="13.5">
      <c r="A55" s="201"/>
      <c r="B55" s="196"/>
      <c r="C55" s="196"/>
      <c r="D55" s="122" t="s">
        <v>71</v>
      </c>
      <c r="E55" s="152">
        <v>171</v>
      </c>
      <c r="F55" s="152">
        <v>0</v>
      </c>
      <c r="G55" s="152">
        <v>0</v>
      </c>
      <c r="H55" s="153">
        <v>171</v>
      </c>
    </row>
    <row r="56" spans="1:8" ht="13.5">
      <c r="A56" s="201"/>
      <c r="B56" s="196"/>
      <c r="C56" s="196"/>
      <c r="D56" s="86" t="s">
        <v>72</v>
      </c>
      <c r="E56" s="129">
        <v>0</v>
      </c>
      <c r="F56" s="129">
        <v>0</v>
      </c>
      <c r="G56" s="129">
        <v>0</v>
      </c>
      <c r="H56" s="131">
        <v>0</v>
      </c>
    </row>
    <row r="57" spans="1:8" ht="13.5">
      <c r="A57" s="201"/>
      <c r="B57" s="196"/>
      <c r="C57" s="196"/>
      <c r="D57" s="86" t="s">
        <v>73</v>
      </c>
      <c r="E57" s="129">
        <v>0</v>
      </c>
      <c r="F57" s="129">
        <v>0</v>
      </c>
      <c r="G57" s="129">
        <v>0</v>
      </c>
      <c r="H57" s="131">
        <v>0</v>
      </c>
    </row>
    <row r="58" spans="1:8" ht="13.5">
      <c r="A58" s="201"/>
      <c r="B58" s="196"/>
      <c r="C58" s="196"/>
      <c r="D58" s="86" t="s">
        <v>74</v>
      </c>
      <c r="E58" s="129">
        <v>0</v>
      </c>
      <c r="F58" s="129">
        <v>0</v>
      </c>
      <c r="G58" s="129">
        <v>0</v>
      </c>
      <c r="H58" s="131">
        <v>0</v>
      </c>
    </row>
    <row r="59" spans="1:8" ht="13.5">
      <c r="A59" s="201"/>
      <c r="B59" s="196" t="s">
        <v>75</v>
      </c>
      <c r="C59" s="196"/>
      <c r="D59" s="122" t="s">
        <v>226</v>
      </c>
      <c r="E59" s="154">
        <v>5150</v>
      </c>
      <c r="F59" s="152">
        <v>31</v>
      </c>
      <c r="G59" s="154">
        <v>5026</v>
      </c>
      <c r="H59" s="153">
        <v>93</v>
      </c>
    </row>
    <row r="60" spans="1:8" ht="13.5">
      <c r="A60" s="201"/>
      <c r="B60" s="196"/>
      <c r="C60" s="196"/>
      <c r="D60" s="86" t="s">
        <v>76</v>
      </c>
      <c r="E60" s="128">
        <v>4913</v>
      </c>
      <c r="F60" s="129">
        <v>17</v>
      </c>
      <c r="G60" s="128">
        <v>4804</v>
      </c>
      <c r="H60" s="131">
        <v>92</v>
      </c>
    </row>
    <row r="61" spans="1:8" ht="13.5">
      <c r="A61" s="201"/>
      <c r="B61" s="196"/>
      <c r="C61" s="196"/>
      <c r="D61" s="86" t="s">
        <v>77</v>
      </c>
      <c r="E61" s="129">
        <v>64</v>
      </c>
      <c r="F61" s="129">
        <v>6</v>
      </c>
      <c r="G61" s="129">
        <v>57</v>
      </c>
      <c r="H61" s="131">
        <v>1</v>
      </c>
    </row>
    <row r="62" spans="1:8" ht="13.5">
      <c r="A62" s="201"/>
      <c r="B62" s="196"/>
      <c r="C62" s="196"/>
      <c r="D62" s="86" t="s">
        <v>78</v>
      </c>
      <c r="E62" s="129">
        <v>50</v>
      </c>
      <c r="F62" s="129">
        <v>5</v>
      </c>
      <c r="G62" s="129">
        <v>45</v>
      </c>
      <c r="H62" s="131">
        <v>0</v>
      </c>
    </row>
    <row r="63" spans="1:8" ht="13.5">
      <c r="A63" s="201"/>
      <c r="B63" s="196"/>
      <c r="C63" s="196"/>
      <c r="D63" s="86" t="s">
        <v>79</v>
      </c>
      <c r="E63" s="129">
        <v>119</v>
      </c>
      <c r="F63" s="129">
        <v>3</v>
      </c>
      <c r="G63" s="129">
        <v>116</v>
      </c>
      <c r="H63" s="131">
        <v>0</v>
      </c>
    </row>
    <row r="64" spans="1:8" ht="13.5">
      <c r="A64" s="201"/>
      <c r="B64" s="196"/>
      <c r="C64" s="196"/>
      <c r="D64" s="86" t="s">
        <v>80</v>
      </c>
      <c r="E64" s="129">
        <v>4</v>
      </c>
      <c r="F64" s="129">
        <v>0</v>
      </c>
      <c r="G64" s="129">
        <v>4</v>
      </c>
      <c r="H64" s="131">
        <v>0</v>
      </c>
    </row>
    <row r="65" spans="1:8" ht="13.5">
      <c r="A65" s="201"/>
      <c r="B65" s="196" t="s">
        <v>81</v>
      </c>
      <c r="C65" s="196"/>
      <c r="D65" s="91" t="s">
        <v>226</v>
      </c>
      <c r="E65" s="150">
        <v>57</v>
      </c>
      <c r="F65" s="150">
        <v>19</v>
      </c>
      <c r="G65" s="150">
        <v>36</v>
      </c>
      <c r="H65" s="151">
        <v>2</v>
      </c>
    </row>
    <row r="66" spans="1:8" ht="13.5">
      <c r="A66" s="201"/>
      <c r="B66" s="196"/>
      <c r="C66" s="196"/>
      <c r="D66" s="86" t="s">
        <v>82</v>
      </c>
      <c r="E66" s="129">
        <v>30</v>
      </c>
      <c r="F66" s="129">
        <v>8</v>
      </c>
      <c r="G66" s="129">
        <v>22</v>
      </c>
      <c r="H66" s="131">
        <v>0</v>
      </c>
    </row>
    <row r="67" spans="1:8" ht="13.5">
      <c r="A67" s="201"/>
      <c r="B67" s="196"/>
      <c r="C67" s="196"/>
      <c r="D67" s="86" t="s">
        <v>83</v>
      </c>
      <c r="E67" s="129">
        <v>2</v>
      </c>
      <c r="F67" s="129">
        <v>0</v>
      </c>
      <c r="G67" s="129">
        <v>0</v>
      </c>
      <c r="H67" s="131">
        <v>2</v>
      </c>
    </row>
    <row r="68" spans="1:8" ht="15" customHeight="1">
      <c r="A68" s="201"/>
      <c r="B68" s="196"/>
      <c r="C68" s="196"/>
      <c r="D68" s="86" t="s">
        <v>84</v>
      </c>
      <c r="E68" s="129">
        <v>0</v>
      </c>
      <c r="F68" s="129">
        <v>0</v>
      </c>
      <c r="G68" s="129">
        <v>0</v>
      </c>
      <c r="H68" s="131">
        <v>0</v>
      </c>
    </row>
    <row r="69" spans="1:8" ht="15" customHeight="1">
      <c r="A69" s="201"/>
      <c r="B69" s="196"/>
      <c r="C69" s="196"/>
      <c r="D69" s="86" t="s">
        <v>85</v>
      </c>
      <c r="E69" s="129">
        <v>1</v>
      </c>
      <c r="F69" s="129">
        <v>0</v>
      </c>
      <c r="G69" s="129">
        <v>1</v>
      </c>
      <c r="H69" s="131">
        <v>0</v>
      </c>
    </row>
    <row r="70" spans="1:8" ht="13.5">
      <c r="A70" s="201"/>
      <c r="B70" s="196"/>
      <c r="C70" s="196"/>
      <c r="D70" s="86" t="s">
        <v>227</v>
      </c>
      <c r="E70" s="129">
        <v>24</v>
      </c>
      <c r="F70" s="129">
        <v>11</v>
      </c>
      <c r="G70" s="129">
        <v>13</v>
      </c>
      <c r="H70" s="131">
        <v>0</v>
      </c>
    </row>
    <row r="71" spans="1:8" ht="13.5">
      <c r="A71" s="199" t="s">
        <v>86</v>
      </c>
      <c r="B71" s="200"/>
      <c r="C71" s="200"/>
      <c r="D71" s="89" t="s">
        <v>222</v>
      </c>
      <c r="E71" s="137">
        <v>20626</v>
      </c>
      <c r="F71" s="138">
        <v>165</v>
      </c>
      <c r="G71" s="137">
        <v>15844</v>
      </c>
      <c r="H71" s="139">
        <v>4617</v>
      </c>
    </row>
    <row r="72" spans="1:8" ht="13.5">
      <c r="A72" s="198"/>
      <c r="B72" s="196" t="s">
        <v>68</v>
      </c>
      <c r="C72" s="196"/>
      <c r="D72" s="91" t="s">
        <v>226</v>
      </c>
      <c r="E72" s="149">
        <v>11787</v>
      </c>
      <c r="F72" s="150">
        <v>40</v>
      </c>
      <c r="G72" s="149">
        <v>10151</v>
      </c>
      <c r="H72" s="155">
        <v>1596</v>
      </c>
    </row>
    <row r="73" spans="1:8" ht="13.5">
      <c r="A73" s="198"/>
      <c r="B73" s="196"/>
      <c r="C73" s="196"/>
      <c r="D73" s="86" t="s">
        <v>87</v>
      </c>
      <c r="E73" s="129">
        <v>597</v>
      </c>
      <c r="F73" s="129">
        <v>2</v>
      </c>
      <c r="G73" s="129">
        <v>594</v>
      </c>
      <c r="H73" s="131">
        <v>1</v>
      </c>
    </row>
    <row r="74" spans="1:8" ht="13.5">
      <c r="A74" s="198"/>
      <c r="B74" s="196" t="s">
        <v>88</v>
      </c>
      <c r="C74" s="196"/>
      <c r="D74" s="91" t="s">
        <v>226</v>
      </c>
      <c r="E74" s="149">
        <v>11190</v>
      </c>
      <c r="F74" s="150">
        <v>38</v>
      </c>
      <c r="G74" s="149">
        <v>9557</v>
      </c>
      <c r="H74" s="155">
        <v>1595</v>
      </c>
    </row>
    <row r="75" spans="1:8" ht="13.5">
      <c r="A75" s="198"/>
      <c r="B75" s="196"/>
      <c r="C75" s="196"/>
      <c r="D75" s="86" t="s">
        <v>89</v>
      </c>
      <c r="E75" s="128">
        <v>8578</v>
      </c>
      <c r="F75" s="129">
        <v>29</v>
      </c>
      <c r="G75" s="128">
        <v>8257</v>
      </c>
      <c r="H75" s="131">
        <v>292</v>
      </c>
    </row>
    <row r="76" spans="1:8" ht="13.5">
      <c r="A76" s="198"/>
      <c r="B76" s="196"/>
      <c r="C76" s="196"/>
      <c r="D76" s="86" t="s">
        <v>90</v>
      </c>
      <c r="E76" s="129">
        <v>698</v>
      </c>
      <c r="F76" s="129">
        <v>4</v>
      </c>
      <c r="G76" s="129">
        <v>626</v>
      </c>
      <c r="H76" s="131">
        <v>68</v>
      </c>
    </row>
    <row r="77" spans="1:8" ht="13.5">
      <c r="A77" s="198"/>
      <c r="B77" s="196"/>
      <c r="C77" s="196"/>
      <c r="D77" s="86" t="s">
        <v>91</v>
      </c>
      <c r="E77" s="129">
        <v>401</v>
      </c>
      <c r="F77" s="129">
        <v>2</v>
      </c>
      <c r="G77" s="129">
        <v>202</v>
      </c>
      <c r="H77" s="131">
        <v>197</v>
      </c>
    </row>
    <row r="78" spans="1:8" ht="13.5">
      <c r="A78" s="198"/>
      <c r="B78" s="196"/>
      <c r="C78" s="196"/>
      <c r="D78" s="86" t="s">
        <v>92</v>
      </c>
      <c r="E78" s="129">
        <v>391</v>
      </c>
      <c r="F78" s="129">
        <v>2</v>
      </c>
      <c r="G78" s="129">
        <v>285</v>
      </c>
      <c r="H78" s="131">
        <v>104</v>
      </c>
    </row>
    <row r="79" spans="1:8" ht="13.5">
      <c r="A79" s="198"/>
      <c r="B79" s="196"/>
      <c r="C79" s="196"/>
      <c r="D79" s="86" t="s">
        <v>93</v>
      </c>
      <c r="E79" s="129">
        <v>49</v>
      </c>
      <c r="F79" s="129">
        <v>1</v>
      </c>
      <c r="G79" s="129">
        <v>35</v>
      </c>
      <c r="H79" s="131">
        <v>13</v>
      </c>
    </row>
    <row r="80" spans="1:8" ht="13.5">
      <c r="A80" s="198"/>
      <c r="B80" s="196"/>
      <c r="C80" s="196"/>
      <c r="D80" s="86" t="s">
        <v>94</v>
      </c>
      <c r="E80" s="129">
        <v>127</v>
      </c>
      <c r="F80" s="129">
        <v>0</v>
      </c>
      <c r="G80" s="129">
        <v>38</v>
      </c>
      <c r="H80" s="131">
        <v>89</v>
      </c>
    </row>
    <row r="81" spans="1:8" ht="13.5">
      <c r="A81" s="198"/>
      <c r="B81" s="196"/>
      <c r="C81" s="196"/>
      <c r="D81" s="86" t="s">
        <v>95</v>
      </c>
      <c r="E81" s="129">
        <v>946</v>
      </c>
      <c r="F81" s="129">
        <v>0</v>
      </c>
      <c r="G81" s="129">
        <v>114</v>
      </c>
      <c r="H81" s="131">
        <v>832</v>
      </c>
    </row>
    <row r="82" spans="1:8" ht="13.5">
      <c r="A82" s="198"/>
      <c r="B82" s="196" t="s">
        <v>96</v>
      </c>
      <c r="C82" s="196"/>
      <c r="D82" s="91" t="s">
        <v>226</v>
      </c>
      <c r="E82" s="150">
        <v>193</v>
      </c>
      <c r="F82" s="150">
        <v>4</v>
      </c>
      <c r="G82" s="150">
        <v>174</v>
      </c>
      <c r="H82" s="151">
        <v>15</v>
      </c>
    </row>
    <row r="83" spans="1:8" ht="13.5">
      <c r="A83" s="198"/>
      <c r="B83" s="196"/>
      <c r="C83" s="196"/>
      <c r="D83" s="86" t="s">
        <v>89</v>
      </c>
      <c r="E83" s="129">
        <v>68</v>
      </c>
      <c r="F83" s="129">
        <v>0</v>
      </c>
      <c r="G83" s="129">
        <v>68</v>
      </c>
      <c r="H83" s="131">
        <v>0</v>
      </c>
    </row>
    <row r="84" spans="1:8" ht="13.5">
      <c r="A84" s="198"/>
      <c r="B84" s="196"/>
      <c r="C84" s="196"/>
      <c r="D84" s="86" t="s">
        <v>91</v>
      </c>
      <c r="E84" s="129">
        <v>78</v>
      </c>
      <c r="F84" s="129">
        <v>1</v>
      </c>
      <c r="G84" s="129">
        <v>74</v>
      </c>
      <c r="H84" s="131">
        <v>3</v>
      </c>
    </row>
    <row r="85" spans="1:8" ht="13.5">
      <c r="A85" s="198"/>
      <c r="B85" s="196"/>
      <c r="C85" s="196"/>
      <c r="D85" s="86" t="s">
        <v>94</v>
      </c>
      <c r="E85" s="129">
        <v>33</v>
      </c>
      <c r="F85" s="129">
        <v>2</v>
      </c>
      <c r="G85" s="129">
        <v>30</v>
      </c>
      <c r="H85" s="131">
        <v>1</v>
      </c>
    </row>
    <row r="86" spans="1:8" ht="13.5">
      <c r="A86" s="198"/>
      <c r="B86" s="196"/>
      <c r="C86" s="196"/>
      <c r="D86" s="86" t="s">
        <v>95</v>
      </c>
      <c r="E86" s="129">
        <v>14</v>
      </c>
      <c r="F86" s="129">
        <v>1</v>
      </c>
      <c r="G86" s="129">
        <v>2</v>
      </c>
      <c r="H86" s="131">
        <v>11</v>
      </c>
    </row>
    <row r="87" spans="1:8" ht="13.5">
      <c r="A87" s="198"/>
      <c r="B87" s="196" t="s">
        <v>97</v>
      </c>
      <c r="C87" s="196"/>
      <c r="D87" s="91" t="s">
        <v>226</v>
      </c>
      <c r="E87" s="149">
        <v>4328</v>
      </c>
      <c r="F87" s="150">
        <v>29</v>
      </c>
      <c r="G87" s="149">
        <v>4165</v>
      </c>
      <c r="H87" s="151">
        <v>134</v>
      </c>
    </row>
    <row r="88" spans="1:8" ht="13.5">
      <c r="A88" s="198"/>
      <c r="B88" s="196"/>
      <c r="C88" s="196"/>
      <c r="D88" s="86" t="s">
        <v>89</v>
      </c>
      <c r="E88" s="128">
        <v>4279</v>
      </c>
      <c r="F88" s="129">
        <v>28</v>
      </c>
      <c r="G88" s="128">
        <v>4121</v>
      </c>
      <c r="H88" s="131">
        <v>130</v>
      </c>
    </row>
    <row r="89" spans="1:8" ht="13.5">
      <c r="A89" s="198"/>
      <c r="B89" s="196"/>
      <c r="C89" s="196"/>
      <c r="D89" s="86" t="s">
        <v>91</v>
      </c>
      <c r="E89" s="129">
        <v>46</v>
      </c>
      <c r="F89" s="129">
        <v>1</v>
      </c>
      <c r="G89" s="129">
        <v>44</v>
      </c>
      <c r="H89" s="131">
        <v>1</v>
      </c>
    </row>
    <row r="90" spans="1:8" ht="13.5">
      <c r="A90" s="198"/>
      <c r="B90" s="196"/>
      <c r="C90" s="196"/>
      <c r="D90" s="86" t="s">
        <v>98</v>
      </c>
      <c r="E90" s="129">
        <v>3</v>
      </c>
      <c r="F90" s="129">
        <v>0</v>
      </c>
      <c r="G90" s="129">
        <v>0</v>
      </c>
      <c r="H90" s="131">
        <v>3</v>
      </c>
    </row>
    <row r="91" spans="1:8" ht="13.5">
      <c r="A91" s="198"/>
      <c r="B91" s="196" t="s">
        <v>99</v>
      </c>
      <c r="C91" s="196"/>
      <c r="D91" s="92" t="s">
        <v>226</v>
      </c>
      <c r="E91" s="149">
        <v>4318</v>
      </c>
      <c r="F91" s="150">
        <v>92</v>
      </c>
      <c r="G91" s="149">
        <v>1354</v>
      </c>
      <c r="H91" s="155">
        <v>2872</v>
      </c>
    </row>
    <row r="92" spans="1:8" ht="13.5">
      <c r="A92" s="198"/>
      <c r="B92" s="196"/>
      <c r="C92" s="196"/>
      <c r="D92" s="87" t="s">
        <v>158</v>
      </c>
      <c r="E92" s="129">
        <v>216</v>
      </c>
      <c r="F92" s="129">
        <v>22</v>
      </c>
      <c r="G92" s="129">
        <v>157</v>
      </c>
      <c r="H92" s="131">
        <v>37</v>
      </c>
    </row>
    <row r="93" spans="1:8" ht="13.5">
      <c r="A93" s="198"/>
      <c r="B93" s="196"/>
      <c r="C93" s="196"/>
      <c r="D93" s="87" t="s">
        <v>159</v>
      </c>
      <c r="E93" s="129">
        <v>24</v>
      </c>
      <c r="F93" s="129">
        <v>4</v>
      </c>
      <c r="G93" s="129">
        <v>19</v>
      </c>
      <c r="H93" s="131">
        <v>1</v>
      </c>
    </row>
    <row r="94" spans="1:8" ht="13.5">
      <c r="A94" s="198"/>
      <c r="B94" s="196"/>
      <c r="C94" s="196"/>
      <c r="D94" s="87" t="s">
        <v>160</v>
      </c>
      <c r="E94" s="129">
        <v>26</v>
      </c>
      <c r="F94" s="129">
        <v>1</v>
      </c>
      <c r="G94" s="129">
        <v>25</v>
      </c>
      <c r="H94" s="131">
        <v>0</v>
      </c>
    </row>
    <row r="95" spans="1:8" ht="13.5">
      <c r="A95" s="198"/>
      <c r="B95" s="196"/>
      <c r="C95" s="196"/>
      <c r="D95" s="87" t="s">
        <v>161</v>
      </c>
      <c r="E95" s="129">
        <v>26</v>
      </c>
      <c r="F95" s="129">
        <v>17</v>
      </c>
      <c r="G95" s="129">
        <v>9</v>
      </c>
      <c r="H95" s="131">
        <v>0</v>
      </c>
    </row>
    <row r="96" spans="1:8" ht="13.5">
      <c r="A96" s="198"/>
      <c r="B96" s="196"/>
      <c r="C96" s="196"/>
      <c r="D96" s="87" t="s">
        <v>162</v>
      </c>
      <c r="E96" s="129">
        <v>315</v>
      </c>
      <c r="F96" s="129">
        <v>2</v>
      </c>
      <c r="G96" s="129">
        <v>301</v>
      </c>
      <c r="H96" s="131">
        <v>12</v>
      </c>
    </row>
    <row r="97" spans="1:8" ht="13.5">
      <c r="A97" s="198"/>
      <c r="B97" s="196"/>
      <c r="C97" s="196"/>
      <c r="D97" s="87" t="s">
        <v>163</v>
      </c>
      <c r="E97" s="129">
        <v>33</v>
      </c>
      <c r="F97" s="129">
        <v>0</v>
      </c>
      <c r="G97" s="129">
        <v>13</v>
      </c>
      <c r="H97" s="131">
        <v>20</v>
      </c>
    </row>
    <row r="98" spans="1:8" ht="13.5">
      <c r="A98" s="198"/>
      <c r="B98" s="196"/>
      <c r="C98" s="196"/>
      <c r="D98" s="98" t="s">
        <v>164</v>
      </c>
      <c r="E98" s="144">
        <v>108</v>
      </c>
      <c r="F98" s="144">
        <v>0</v>
      </c>
      <c r="G98" s="144">
        <v>105</v>
      </c>
      <c r="H98" s="146">
        <v>3</v>
      </c>
    </row>
    <row r="99" spans="1:8" ht="13.5">
      <c r="A99" s="198"/>
      <c r="B99" s="196"/>
      <c r="C99" s="196"/>
      <c r="D99" s="87" t="s">
        <v>165</v>
      </c>
      <c r="E99" s="129">
        <v>2</v>
      </c>
      <c r="F99" s="129">
        <v>0</v>
      </c>
      <c r="G99" s="129">
        <v>2</v>
      </c>
      <c r="H99" s="131">
        <v>0</v>
      </c>
    </row>
    <row r="100" spans="1:8" ht="13.5">
      <c r="A100" s="198"/>
      <c r="B100" s="196"/>
      <c r="C100" s="196"/>
      <c r="D100" s="87" t="s">
        <v>166</v>
      </c>
      <c r="E100" s="129">
        <v>0</v>
      </c>
      <c r="F100" s="129">
        <v>0</v>
      </c>
      <c r="G100" s="129">
        <v>0</v>
      </c>
      <c r="H100" s="131">
        <v>0</v>
      </c>
    </row>
    <row r="101" spans="1:8" s="99" customFormat="1" ht="13.5">
      <c r="A101" s="198"/>
      <c r="B101" s="196"/>
      <c r="C101" s="196"/>
      <c r="D101" s="87" t="s">
        <v>167</v>
      </c>
      <c r="E101" s="129">
        <v>95</v>
      </c>
      <c r="F101" s="129">
        <v>0</v>
      </c>
      <c r="G101" s="129">
        <v>93</v>
      </c>
      <c r="H101" s="131">
        <v>2</v>
      </c>
    </row>
    <row r="102" spans="1:8" ht="13.5">
      <c r="A102" s="198"/>
      <c r="B102" s="196"/>
      <c r="C102" s="196"/>
      <c r="D102" s="87" t="s">
        <v>168</v>
      </c>
      <c r="E102" s="129">
        <v>0</v>
      </c>
      <c r="F102" s="129">
        <v>0</v>
      </c>
      <c r="G102" s="129">
        <v>0</v>
      </c>
      <c r="H102" s="131">
        <v>0</v>
      </c>
    </row>
    <row r="103" spans="1:8" ht="13.5">
      <c r="A103" s="198"/>
      <c r="B103" s="196"/>
      <c r="C103" s="196"/>
      <c r="D103" s="87" t="s">
        <v>169</v>
      </c>
      <c r="E103" s="129">
        <v>11</v>
      </c>
      <c r="F103" s="129">
        <v>0</v>
      </c>
      <c r="G103" s="129">
        <v>10</v>
      </c>
      <c r="H103" s="131">
        <v>1</v>
      </c>
    </row>
    <row r="104" spans="1:8" ht="13.5">
      <c r="A104" s="198"/>
      <c r="B104" s="196"/>
      <c r="C104" s="196"/>
      <c r="D104" s="98" t="s">
        <v>170</v>
      </c>
      <c r="E104" s="144">
        <v>67</v>
      </c>
      <c r="F104" s="144">
        <v>2</v>
      </c>
      <c r="G104" s="144">
        <v>55</v>
      </c>
      <c r="H104" s="146">
        <v>10</v>
      </c>
    </row>
    <row r="105" spans="1:8" ht="13.5">
      <c r="A105" s="198"/>
      <c r="B105" s="196"/>
      <c r="C105" s="196"/>
      <c r="D105" s="87" t="s">
        <v>171</v>
      </c>
      <c r="E105" s="129">
        <v>0</v>
      </c>
      <c r="F105" s="129">
        <v>0</v>
      </c>
      <c r="G105" s="129">
        <v>0</v>
      </c>
      <c r="H105" s="131">
        <v>0</v>
      </c>
    </row>
    <row r="106" spans="1:8" ht="13.5">
      <c r="A106" s="198"/>
      <c r="B106" s="196"/>
      <c r="C106" s="196"/>
      <c r="D106" s="87" t="s">
        <v>172</v>
      </c>
      <c r="E106" s="129">
        <v>0</v>
      </c>
      <c r="F106" s="129">
        <v>0</v>
      </c>
      <c r="G106" s="129">
        <v>0</v>
      </c>
      <c r="H106" s="131">
        <v>0</v>
      </c>
    </row>
    <row r="107" spans="1:8" ht="13.5">
      <c r="A107" s="198"/>
      <c r="B107" s="196"/>
      <c r="C107" s="196"/>
      <c r="D107" s="87" t="s">
        <v>173</v>
      </c>
      <c r="E107" s="129">
        <v>1</v>
      </c>
      <c r="F107" s="129">
        <v>0</v>
      </c>
      <c r="G107" s="129">
        <v>1</v>
      </c>
      <c r="H107" s="131">
        <v>0</v>
      </c>
    </row>
    <row r="108" spans="1:8" ht="13.5">
      <c r="A108" s="198"/>
      <c r="B108" s="196"/>
      <c r="C108" s="196"/>
      <c r="D108" s="87" t="s">
        <v>169</v>
      </c>
      <c r="E108" s="129">
        <v>66</v>
      </c>
      <c r="F108" s="129">
        <v>2</v>
      </c>
      <c r="G108" s="129">
        <v>54</v>
      </c>
      <c r="H108" s="131">
        <v>10</v>
      </c>
    </row>
    <row r="109" spans="1:8" ht="13.5">
      <c r="A109" s="198"/>
      <c r="B109" s="196"/>
      <c r="C109" s="196"/>
      <c r="D109" s="98" t="s">
        <v>174</v>
      </c>
      <c r="E109" s="143">
        <v>2782</v>
      </c>
      <c r="F109" s="144">
        <v>4</v>
      </c>
      <c r="G109" s="144">
        <v>122</v>
      </c>
      <c r="H109" s="145">
        <v>2656</v>
      </c>
    </row>
    <row r="110" spans="1:8" ht="13.5">
      <c r="A110" s="198"/>
      <c r="B110" s="196"/>
      <c r="C110" s="196"/>
      <c r="D110" s="87" t="s">
        <v>175</v>
      </c>
      <c r="E110" s="129">
        <v>147</v>
      </c>
      <c r="F110" s="129">
        <v>0</v>
      </c>
      <c r="G110" s="129">
        <v>12</v>
      </c>
      <c r="H110" s="131">
        <v>135</v>
      </c>
    </row>
    <row r="111" spans="1:8" ht="13.5">
      <c r="A111" s="198"/>
      <c r="B111" s="196"/>
      <c r="C111" s="196"/>
      <c r="D111" s="87" t="s">
        <v>176</v>
      </c>
      <c r="E111" s="129">
        <v>97</v>
      </c>
      <c r="F111" s="129">
        <v>0</v>
      </c>
      <c r="G111" s="129">
        <v>8</v>
      </c>
      <c r="H111" s="131">
        <v>89</v>
      </c>
    </row>
    <row r="112" spans="1:8" ht="13.5">
      <c r="A112" s="198"/>
      <c r="B112" s="196"/>
      <c r="C112" s="196"/>
      <c r="D112" s="87" t="s">
        <v>177</v>
      </c>
      <c r="E112" s="128">
        <v>1442</v>
      </c>
      <c r="F112" s="129">
        <v>0</v>
      </c>
      <c r="G112" s="129">
        <v>41</v>
      </c>
      <c r="H112" s="130">
        <v>1401</v>
      </c>
    </row>
    <row r="113" spans="1:8" ht="13.5">
      <c r="A113" s="198"/>
      <c r="B113" s="196"/>
      <c r="C113" s="196"/>
      <c r="D113" s="87" t="s">
        <v>178</v>
      </c>
      <c r="E113" s="129">
        <v>820</v>
      </c>
      <c r="F113" s="129">
        <v>0</v>
      </c>
      <c r="G113" s="129">
        <v>7</v>
      </c>
      <c r="H113" s="131">
        <v>813</v>
      </c>
    </row>
    <row r="114" spans="1:8" ht="13.5">
      <c r="A114" s="198"/>
      <c r="B114" s="196"/>
      <c r="C114" s="196"/>
      <c r="D114" s="87" t="s">
        <v>169</v>
      </c>
      <c r="E114" s="129">
        <v>276</v>
      </c>
      <c r="F114" s="129">
        <v>4</v>
      </c>
      <c r="G114" s="129">
        <v>54</v>
      </c>
      <c r="H114" s="131">
        <v>218</v>
      </c>
    </row>
    <row r="115" spans="1:8" ht="13.5">
      <c r="A115" s="198"/>
      <c r="B115" s="196"/>
      <c r="C115" s="196"/>
      <c r="D115" s="100" t="s">
        <v>244</v>
      </c>
      <c r="E115" s="144">
        <v>721</v>
      </c>
      <c r="F115" s="144">
        <v>40</v>
      </c>
      <c r="G115" s="144">
        <v>548</v>
      </c>
      <c r="H115" s="146">
        <v>133</v>
      </c>
    </row>
    <row r="116" spans="1:8" ht="13.5">
      <c r="A116" s="199" t="s">
        <v>101</v>
      </c>
      <c r="B116" s="200"/>
      <c r="C116" s="200"/>
      <c r="D116" s="89" t="s">
        <v>223</v>
      </c>
      <c r="E116" s="137">
        <v>1827</v>
      </c>
      <c r="F116" s="138">
        <v>6</v>
      </c>
      <c r="G116" s="138">
        <v>162</v>
      </c>
      <c r="H116" s="139">
        <v>1659</v>
      </c>
    </row>
    <row r="117" spans="1:8" ht="14.25" customHeight="1">
      <c r="A117" s="194"/>
      <c r="B117" s="196" t="s">
        <v>102</v>
      </c>
      <c r="C117" s="196"/>
      <c r="D117" s="96" t="s">
        <v>226</v>
      </c>
      <c r="E117" s="156">
        <v>67</v>
      </c>
      <c r="F117" s="156">
        <v>0</v>
      </c>
      <c r="G117" s="156">
        <v>44</v>
      </c>
      <c r="H117" s="157">
        <v>23</v>
      </c>
    </row>
    <row r="118" spans="1:8" ht="14.25" customHeight="1">
      <c r="A118" s="194"/>
      <c r="B118" s="196"/>
      <c r="C118" s="196"/>
      <c r="D118" s="87" t="s">
        <v>179</v>
      </c>
      <c r="E118" s="129">
        <v>67</v>
      </c>
      <c r="F118" s="129">
        <v>0</v>
      </c>
      <c r="G118" s="129">
        <v>44</v>
      </c>
      <c r="H118" s="131">
        <v>23</v>
      </c>
    </row>
    <row r="119" spans="1:8" ht="14.25" customHeight="1">
      <c r="A119" s="194"/>
      <c r="B119" s="196"/>
      <c r="C119" s="196"/>
      <c r="D119" s="87" t="s">
        <v>180</v>
      </c>
      <c r="E119" s="129">
        <v>0</v>
      </c>
      <c r="F119" s="129">
        <v>0</v>
      </c>
      <c r="G119" s="129">
        <v>0</v>
      </c>
      <c r="H119" s="131">
        <v>0</v>
      </c>
    </row>
    <row r="120" spans="1:8" ht="14.25" customHeight="1">
      <c r="A120" s="194"/>
      <c r="B120" s="196"/>
      <c r="C120" s="196"/>
      <c r="D120" s="87" t="s">
        <v>181</v>
      </c>
      <c r="E120" s="129">
        <v>0</v>
      </c>
      <c r="F120" s="129">
        <v>0</v>
      </c>
      <c r="G120" s="129">
        <v>0</v>
      </c>
      <c r="H120" s="131">
        <v>0</v>
      </c>
    </row>
    <row r="121" spans="1:8" ht="13.5">
      <c r="A121" s="194"/>
      <c r="B121" s="196" t="s">
        <v>103</v>
      </c>
      <c r="C121" s="196"/>
      <c r="D121" s="96" t="s">
        <v>226</v>
      </c>
      <c r="E121" s="158">
        <v>1667</v>
      </c>
      <c r="F121" s="156">
        <v>0</v>
      </c>
      <c r="G121" s="156">
        <v>81</v>
      </c>
      <c r="H121" s="159">
        <v>1586</v>
      </c>
    </row>
    <row r="122" spans="1:8" ht="13.5">
      <c r="A122" s="194"/>
      <c r="B122" s="196"/>
      <c r="C122" s="196"/>
      <c r="D122" s="87" t="s">
        <v>179</v>
      </c>
      <c r="E122" s="129">
        <v>18</v>
      </c>
      <c r="F122" s="129">
        <v>0</v>
      </c>
      <c r="G122" s="129">
        <v>5</v>
      </c>
      <c r="H122" s="131">
        <v>13</v>
      </c>
    </row>
    <row r="123" spans="1:8" ht="13.5">
      <c r="A123" s="194"/>
      <c r="B123" s="196"/>
      <c r="C123" s="196"/>
      <c r="D123" s="87" t="s">
        <v>180</v>
      </c>
      <c r="E123" s="129">
        <v>3</v>
      </c>
      <c r="F123" s="129">
        <v>0</v>
      </c>
      <c r="G123" s="129">
        <v>0</v>
      </c>
      <c r="H123" s="131">
        <v>3</v>
      </c>
    </row>
    <row r="124" spans="1:8" ht="13.5">
      <c r="A124" s="194"/>
      <c r="B124" s="196"/>
      <c r="C124" s="196"/>
      <c r="D124" s="87" t="s">
        <v>181</v>
      </c>
      <c r="E124" s="128">
        <v>1646</v>
      </c>
      <c r="F124" s="129">
        <v>0</v>
      </c>
      <c r="G124" s="129">
        <v>76</v>
      </c>
      <c r="H124" s="130">
        <v>1570</v>
      </c>
    </row>
    <row r="125" spans="1:8" ht="13.5">
      <c r="A125" s="194"/>
      <c r="B125" s="196" t="s">
        <v>104</v>
      </c>
      <c r="C125" s="196"/>
      <c r="D125" s="96" t="s">
        <v>226</v>
      </c>
      <c r="E125" s="156">
        <v>93</v>
      </c>
      <c r="F125" s="156">
        <v>6</v>
      </c>
      <c r="G125" s="156">
        <v>37</v>
      </c>
      <c r="H125" s="157">
        <v>50</v>
      </c>
    </row>
    <row r="126" spans="1:8" ht="13.5">
      <c r="A126" s="194"/>
      <c r="B126" s="196"/>
      <c r="C126" s="196"/>
      <c r="D126" s="86" t="s">
        <v>105</v>
      </c>
      <c r="E126" s="129">
        <v>12</v>
      </c>
      <c r="F126" s="129">
        <v>0</v>
      </c>
      <c r="G126" s="129">
        <v>10</v>
      </c>
      <c r="H126" s="131">
        <v>2</v>
      </c>
    </row>
    <row r="127" spans="1:8" ht="13.5">
      <c r="A127" s="194"/>
      <c r="B127" s="196"/>
      <c r="C127" s="196"/>
      <c r="D127" s="86" t="s">
        <v>106</v>
      </c>
      <c r="E127" s="129">
        <v>5</v>
      </c>
      <c r="F127" s="129">
        <v>2</v>
      </c>
      <c r="G127" s="129">
        <v>2</v>
      </c>
      <c r="H127" s="131">
        <v>1</v>
      </c>
    </row>
    <row r="128" spans="1:8" ht="13.5">
      <c r="A128" s="194"/>
      <c r="B128" s="196"/>
      <c r="C128" s="196"/>
      <c r="D128" s="86" t="s">
        <v>107</v>
      </c>
      <c r="E128" s="129">
        <v>0</v>
      </c>
      <c r="F128" s="129">
        <v>0</v>
      </c>
      <c r="G128" s="129">
        <v>0</v>
      </c>
      <c r="H128" s="131">
        <v>0</v>
      </c>
    </row>
    <row r="129" spans="1:8" ht="14.25" thickBot="1">
      <c r="A129" s="195"/>
      <c r="B129" s="197"/>
      <c r="C129" s="197"/>
      <c r="D129" s="121" t="s">
        <v>227</v>
      </c>
      <c r="E129" s="132">
        <v>76</v>
      </c>
      <c r="F129" s="132">
        <v>4</v>
      </c>
      <c r="G129" s="132">
        <v>25</v>
      </c>
      <c r="H129" s="133">
        <v>47</v>
      </c>
    </row>
    <row r="130" spans="5:8" ht="14.25" thickTop="1">
      <c r="E130"/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5"/>
      <c r="G133" s="95"/>
      <c r="H133" s="95"/>
    </row>
    <row r="134" spans="6:8" ht="13.5">
      <c r="F134" s="95"/>
      <c r="G134" s="95"/>
      <c r="H134" s="95"/>
    </row>
    <row r="135" spans="6:8" ht="13.5">
      <c r="F135" s="95"/>
      <c r="G135" s="95"/>
      <c r="H135" s="95"/>
    </row>
    <row r="136" spans="6:8" ht="13.5">
      <c r="F136" s="95"/>
      <c r="G136" s="95"/>
      <c r="H136" s="95"/>
    </row>
    <row r="137" spans="6:8" ht="13.5">
      <c r="F137" s="95"/>
      <c r="G137" s="95"/>
      <c r="H137" s="95"/>
    </row>
    <row r="138" spans="6:8" ht="13.5">
      <c r="F138" s="95"/>
      <c r="G138" s="95"/>
      <c r="H138" s="95"/>
    </row>
    <row r="139" spans="6:8" ht="13.5">
      <c r="F139" s="95"/>
      <c r="G139" s="95"/>
      <c r="H139" s="95"/>
    </row>
    <row r="140" spans="6:8" ht="13.5">
      <c r="F140" s="95"/>
      <c r="G140" s="95"/>
      <c r="H140" s="95"/>
    </row>
    <row r="141" spans="6:8" ht="13.5">
      <c r="F141" s="95"/>
      <c r="G141" s="95"/>
      <c r="H141" s="95"/>
    </row>
    <row r="142" spans="6:8" ht="13.5">
      <c r="F142" s="95"/>
      <c r="G142" s="95"/>
      <c r="H142" s="95"/>
    </row>
    <row r="143" spans="6:8" ht="13.5">
      <c r="F143" s="95"/>
      <c r="G143" s="95"/>
      <c r="H143" s="95"/>
    </row>
    <row r="144" spans="6:8" ht="13.5">
      <c r="F144" s="95"/>
      <c r="G144" s="95"/>
      <c r="H144" s="95"/>
    </row>
    <row r="145" spans="6:8" ht="13.5">
      <c r="F145" s="95"/>
      <c r="G145" s="95"/>
      <c r="H145" s="95"/>
    </row>
    <row r="146" spans="6:8" ht="13.5">
      <c r="F146" s="95"/>
      <c r="G146" s="95"/>
      <c r="H146" s="95"/>
    </row>
    <row r="147" spans="6:8" ht="13.5">
      <c r="F147" s="95"/>
      <c r="G147" s="95"/>
      <c r="H147" s="95"/>
    </row>
    <row r="148" spans="6:8" ht="13.5">
      <c r="F148" s="95"/>
      <c r="G148" s="95"/>
      <c r="H148" s="95"/>
    </row>
    <row r="149" spans="6:8" ht="13.5">
      <c r="F149" s="95"/>
      <c r="G149" s="95"/>
      <c r="H149" s="95"/>
    </row>
    <row r="150" spans="6:8" ht="13.5">
      <c r="F150" s="95"/>
      <c r="G150" s="95"/>
      <c r="H150" s="95"/>
    </row>
    <row r="151" spans="6:8" ht="13.5">
      <c r="F151" s="95"/>
      <c r="G151" s="95"/>
      <c r="H151" s="95"/>
    </row>
    <row r="152" spans="6:8" ht="13.5">
      <c r="F152" s="95"/>
      <c r="G152" s="95"/>
      <c r="H152" s="95"/>
    </row>
    <row r="153" spans="6:8" ht="13.5">
      <c r="F153" s="95"/>
      <c r="G153" s="95"/>
      <c r="H153" s="95"/>
    </row>
    <row r="154" spans="6:8" ht="13.5">
      <c r="F154" s="95"/>
      <c r="G154" s="95"/>
      <c r="H154" s="95"/>
    </row>
    <row r="155" spans="6:8" ht="13.5">
      <c r="F155" s="95"/>
      <c r="G155" s="95"/>
      <c r="H155" s="95"/>
    </row>
    <row r="156" spans="6:8" ht="13.5">
      <c r="F156" s="95"/>
      <c r="G156" s="95"/>
      <c r="H156" s="95"/>
    </row>
    <row r="157" spans="6:8" ht="13.5">
      <c r="F157" s="95"/>
      <c r="G157" s="95"/>
      <c r="H157" s="95"/>
    </row>
    <row r="158" spans="6:8" ht="13.5">
      <c r="F158" s="95"/>
      <c r="G158" s="95"/>
      <c r="H158" s="95"/>
    </row>
    <row r="159" spans="6:8" ht="13.5">
      <c r="F159" s="95"/>
      <c r="G159" s="95"/>
      <c r="H159" s="95"/>
    </row>
    <row r="160" spans="6:8" ht="13.5">
      <c r="F160" s="95"/>
      <c r="G160" s="95"/>
      <c r="H160" s="95"/>
    </row>
    <row r="161" spans="6:8" ht="13.5">
      <c r="F161" s="95"/>
      <c r="G161" s="95"/>
      <c r="H161" s="95"/>
    </row>
    <row r="162" spans="6:8" ht="13.5">
      <c r="F162" s="95"/>
      <c r="G162" s="95"/>
      <c r="H162" s="95"/>
    </row>
    <row r="163" spans="6:8" ht="13.5">
      <c r="F163" s="95"/>
      <c r="G163" s="95"/>
      <c r="H163" s="95"/>
    </row>
    <row r="164" spans="6:8" ht="13.5">
      <c r="F164" s="95"/>
      <c r="G164" s="95"/>
      <c r="H164" s="95"/>
    </row>
    <row r="165" spans="6:8" ht="13.5">
      <c r="F165" s="95"/>
      <c r="G165" s="95"/>
      <c r="H165" s="95"/>
    </row>
    <row r="166" spans="6:8" ht="13.5">
      <c r="F166" s="95"/>
      <c r="G166" s="95"/>
      <c r="H166" s="95"/>
    </row>
    <row r="167" spans="6:8" ht="13.5">
      <c r="F167" s="95"/>
      <c r="G167" s="95"/>
      <c r="H167" s="95"/>
    </row>
    <row r="168" spans="6:8" ht="13.5">
      <c r="F168" s="95"/>
      <c r="G168" s="95"/>
      <c r="H168" s="95"/>
    </row>
    <row r="169" spans="6:8" ht="13.5">
      <c r="F169" s="95"/>
      <c r="G169" s="95"/>
      <c r="H169" s="95"/>
    </row>
    <row r="170" spans="6:8" ht="13.5">
      <c r="F170" s="95"/>
      <c r="G170" s="95"/>
      <c r="H170" s="95"/>
    </row>
    <row r="171" spans="6:8" ht="13.5">
      <c r="F171" s="95"/>
      <c r="G171" s="95"/>
      <c r="H171" s="95"/>
    </row>
    <row r="172" spans="6:8" ht="13.5">
      <c r="F172" s="95"/>
      <c r="G172" s="95"/>
      <c r="H172" s="95"/>
    </row>
    <row r="173" spans="6:8" ht="13.5">
      <c r="F173" s="95"/>
      <c r="G173" s="95"/>
      <c r="H173" s="95"/>
    </row>
    <row r="174" spans="6:8" ht="13.5">
      <c r="F174" s="95"/>
      <c r="G174" s="95"/>
      <c r="H174" s="95"/>
    </row>
    <row r="175" spans="6:8" ht="13.5">
      <c r="F175" s="95"/>
      <c r="G175" s="95"/>
      <c r="H175" s="95"/>
    </row>
    <row r="176" spans="6:8" ht="13.5">
      <c r="F176" s="95"/>
      <c r="G176" s="95"/>
      <c r="H176" s="95"/>
    </row>
    <row r="177" spans="6:8" ht="13.5">
      <c r="F177" s="95"/>
      <c r="G177" s="95"/>
      <c r="H177" s="95"/>
    </row>
    <row r="178" spans="6:8" ht="13.5">
      <c r="F178" s="95"/>
      <c r="G178" s="95"/>
      <c r="H178" s="95"/>
    </row>
    <row r="179" spans="6:8" ht="13.5">
      <c r="F179" s="95"/>
      <c r="G179" s="95"/>
      <c r="H179" s="95"/>
    </row>
    <row r="180" spans="6:8" ht="13.5">
      <c r="F180" s="95"/>
      <c r="G180" s="95"/>
      <c r="H180" s="95"/>
    </row>
    <row r="181" spans="6:8" ht="13.5">
      <c r="F181" s="95"/>
      <c r="G181" s="95"/>
      <c r="H181" s="95"/>
    </row>
    <row r="182" spans="6:8" ht="13.5">
      <c r="F182" s="95"/>
      <c r="G182" s="95"/>
      <c r="H182" s="95"/>
    </row>
    <row r="183" spans="6:8" ht="13.5">
      <c r="F183" s="95"/>
      <c r="G183" s="95"/>
      <c r="H183" s="95"/>
    </row>
    <row r="184" spans="6:8" ht="13.5">
      <c r="F184" s="95"/>
      <c r="G184" s="95"/>
      <c r="H184" s="95"/>
    </row>
    <row r="185" spans="6:8" ht="13.5">
      <c r="F185" s="95"/>
      <c r="G185" s="95"/>
      <c r="H185" s="95"/>
    </row>
    <row r="186" spans="6:8" ht="13.5">
      <c r="F186" s="95"/>
      <c r="G186" s="95"/>
      <c r="H186" s="95"/>
    </row>
    <row r="187" spans="6:8" ht="13.5">
      <c r="F187" s="95"/>
      <c r="G187" s="95"/>
      <c r="H187" s="95"/>
    </row>
    <row r="188" spans="6:8" ht="13.5">
      <c r="F188" s="95"/>
      <c r="G188" s="95"/>
      <c r="H188" s="95"/>
    </row>
    <row r="189" spans="6:8" ht="13.5">
      <c r="F189" s="95"/>
      <c r="G189" s="95"/>
      <c r="H189" s="95"/>
    </row>
    <row r="190" spans="6:8" ht="13.5">
      <c r="F190" s="95"/>
      <c r="G190" s="95"/>
      <c r="H190" s="95"/>
    </row>
    <row r="191" spans="6:8" ht="13.5">
      <c r="F191" s="95"/>
      <c r="G191" s="95"/>
      <c r="H191" s="95"/>
    </row>
    <row r="192" spans="6:8" ht="13.5">
      <c r="F192" s="95"/>
      <c r="G192" s="95"/>
      <c r="H192" s="95"/>
    </row>
    <row r="193" spans="6:8" ht="13.5">
      <c r="F193" s="95"/>
      <c r="G193" s="95"/>
      <c r="H193" s="95"/>
    </row>
    <row r="194" spans="6:8" ht="13.5">
      <c r="F194" s="95"/>
      <c r="G194" s="95"/>
      <c r="H194" s="95"/>
    </row>
    <row r="195" spans="6:8" ht="13.5">
      <c r="F195" s="95"/>
      <c r="G195" s="95"/>
      <c r="H195" s="95"/>
    </row>
    <row r="196" spans="6:8" ht="13.5">
      <c r="F196" s="95"/>
      <c r="G196" s="95"/>
      <c r="H196" s="95"/>
    </row>
    <row r="197" spans="6:8" ht="13.5">
      <c r="F197" s="95"/>
      <c r="G197" s="95"/>
      <c r="H197" s="95"/>
    </row>
    <row r="198" spans="6:8" ht="13.5">
      <c r="F198" s="95"/>
      <c r="G198" s="95"/>
      <c r="H198" s="95"/>
    </row>
    <row r="199" spans="6:8" ht="13.5">
      <c r="F199" s="95"/>
      <c r="G199" s="95"/>
      <c r="H199" s="95"/>
    </row>
    <row r="200" spans="6:8" ht="13.5">
      <c r="F200" s="95"/>
      <c r="G200" s="95"/>
      <c r="H200" s="95"/>
    </row>
    <row r="201" spans="6:8" ht="13.5">
      <c r="F201" s="95"/>
      <c r="G201" s="95"/>
      <c r="H201" s="95"/>
    </row>
    <row r="202" spans="6:8" ht="13.5">
      <c r="F202" s="95"/>
      <c r="G202" s="95"/>
      <c r="H202" s="95"/>
    </row>
    <row r="203" spans="6:8" ht="13.5">
      <c r="F203" s="95"/>
      <c r="G203" s="95"/>
      <c r="H203" s="95"/>
    </row>
    <row r="204" spans="6:8" ht="13.5">
      <c r="F204" s="95"/>
      <c r="G204" s="95"/>
      <c r="H204" s="95"/>
    </row>
    <row r="205" spans="6:8" ht="13.5">
      <c r="F205" s="95"/>
      <c r="G205" s="95"/>
      <c r="H205" s="95"/>
    </row>
    <row r="206" spans="6:8" ht="13.5">
      <c r="F206" s="95"/>
      <c r="G206" s="95"/>
      <c r="H206" s="95"/>
    </row>
    <row r="207" spans="6:8" ht="13.5">
      <c r="F207" s="95"/>
      <c r="G207" s="95"/>
      <c r="H207" s="95"/>
    </row>
    <row r="208" spans="6:8" ht="13.5">
      <c r="F208" s="95"/>
      <c r="G208" s="95"/>
      <c r="H208" s="95"/>
    </row>
    <row r="209" spans="6:8" ht="13.5">
      <c r="F209" s="95"/>
      <c r="G209" s="95"/>
      <c r="H209" s="95"/>
    </row>
    <row r="210" spans="6:8" ht="13.5">
      <c r="F210" s="95"/>
      <c r="G210" s="95"/>
      <c r="H210" s="95"/>
    </row>
    <row r="211" spans="6:8" ht="13.5">
      <c r="F211" s="95"/>
      <c r="G211" s="95"/>
      <c r="H211" s="95"/>
    </row>
    <row r="212" spans="6:8" ht="13.5">
      <c r="F212" s="95"/>
      <c r="G212" s="95"/>
      <c r="H212" s="95"/>
    </row>
    <row r="213" spans="6:8" ht="13.5">
      <c r="F213" s="95"/>
      <c r="G213" s="95"/>
      <c r="H213" s="95"/>
    </row>
    <row r="214" spans="6:8" ht="13.5">
      <c r="F214" s="95"/>
      <c r="G214" s="95"/>
      <c r="H214" s="95"/>
    </row>
    <row r="215" spans="6:8" ht="13.5">
      <c r="F215" s="95"/>
      <c r="G215" s="95"/>
      <c r="H215" s="95"/>
    </row>
    <row r="216" spans="6:8" ht="13.5">
      <c r="F216" s="95"/>
      <c r="G216" s="95"/>
      <c r="H216" s="95"/>
    </row>
    <row r="217" spans="6:8" ht="13.5">
      <c r="F217" s="95"/>
      <c r="G217" s="95"/>
      <c r="H217" s="95"/>
    </row>
    <row r="218" spans="6:8" ht="13.5">
      <c r="F218" s="95"/>
      <c r="G218" s="95"/>
      <c r="H218" s="95"/>
    </row>
    <row r="219" spans="6:8" ht="13.5">
      <c r="F219" s="95"/>
      <c r="G219" s="95"/>
      <c r="H219" s="95"/>
    </row>
    <row r="220" spans="6:8" ht="13.5">
      <c r="F220" s="95"/>
      <c r="G220" s="95"/>
      <c r="H220" s="95"/>
    </row>
    <row r="221" spans="6:8" ht="13.5">
      <c r="F221" s="95"/>
      <c r="G221" s="95"/>
      <c r="H221" s="95"/>
    </row>
    <row r="222" spans="6:8" ht="13.5">
      <c r="F222" s="95"/>
      <c r="G222" s="95"/>
      <c r="H222" s="95"/>
    </row>
    <row r="223" spans="6:8" ht="13.5">
      <c r="F223" s="95"/>
      <c r="G223" s="95"/>
      <c r="H223" s="95"/>
    </row>
    <row r="224" spans="6:8" ht="13.5">
      <c r="F224" s="95"/>
      <c r="G224" s="95"/>
      <c r="H224" s="95"/>
    </row>
    <row r="225" spans="6:8" ht="13.5">
      <c r="F225" s="95"/>
      <c r="G225" s="95"/>
      <c r="H225" s="95"/>
    </row>
    <row r="226" spans="6:8" ht="13.5">
      <c r="F226" s="95"/>
      <c r="G226" s="95"/>
      <c r="H226" s="95"/>
    </row>
    <row r="227" spans="6:8" ht="13.5">
      <c r="F227" s="95"/>
      <c r="G227" s="95"/>
      <c r="H227" s="95"/>
    </row>
    <row r="228" spans="6:8" ht="13.5">
      <c r="F228" s="95"/>
      <c r="G228" s="95"/>
      <c r="H228" s="95"/>
    </row>
    <row r="229" spans="6:8" ht="13.5">
      <c r="F229" s="95"/>
      <c r="G229" s="95"/>
      <c r="H229" s="95"/>
    </row>
    <row r="230" spans="6:8" ht="13.5">
      <c r="F230" s="95"/>
      <c r="G230" s="95"/>
      <c r="H230" s="95"/>
    </row>
    <row r="231" spans="6:8" ht="13.5">
      <c r="F231" s="95"/>
      <c r="G231" s="95"/>
      <c r="H231" s="95"/>
    </row>
    <row r="232" spans="6:8" ht="13.5">
      <c r="F232" s="95"/>
      <c r="G232" s="95"/>
      <c r="H232" s="95"/>
    </row>
    <row r="233" spans="6:8" ht="13.5">
      <c r="F233" s="95"/>
      <c r="G233" s="95"/>
      <c r="H233" s="95"/>
    </row>
    <row r="234" spans="6:8" ht="13.5">
      <c r="F234" s="95"/>
      <c r="G234" s="95"/>
      <c r="H234" s="95"/>
    </row>
    <row r="235" spans="6:8" ht="13.5">
      <c r="F235" s="95"/>
      <c r="G235" s="95"/>
      <c r="H235" s="95"/>
    </row>
    <row r="236" spans="6:8" ht="13.5">
      <c r="F236" s="95"/>
      <c r="G236" s="95"/>
      <c r="H236" s="95"/>
    </row>
    <row r="237" spans="6:8" ht="13.5">
      <c r="F237" s="95"/>
      <c r="G237" s="95"/>
      <c r="H237" s="95"/>
    </row>
    <row r="238" spans="6:8" ht="13.5">
      <c r="F238" s="95"/>
      <c r="G238" s="95"/>
      <c r="H238" s="95"/>
    </row>
    <row r="239" spans="6:8" ht="13.5">
      <c r="F239" s="95"/>
      <c r="G239" s="95"/>
      <c r="H239" s="95"/>
    </row>
    <row r="240" spans="6:8" ht="13.5">
      <c r="F240" s="95"/>
      <c r="G240" s="95"/>
      <c r="H240" s="95"/>
    </row>
    <row r="241" spans="6:8" ht="13.5">
      <c r="F241" s="95"/>
      <c r="G241" s="95"/>
      <c r="H241" s="95"/>
    </row>
    <row r="242" spans="6:8" ht="13.5">
      <c r="F242" s="95"/>
      <c r="G242" s="95"/>
      <c r="H242" s="95"/>
    </row>
    <row r="243" spans="6:8" ht="13.5">
      <c r="F243" s="95"/>
      <c r="G243" s="95"/>
      <c r="H243" s="95"/>
    </row>
    <row r="244" spans="6:8" ht="13.5">
      <c r="F244" s="95"/>
      <c r="G244" s="95"/>
      <c r="H244" s="95"/>
    </row>
    <row r="245" spans="6:8" ht="13.5">
      <c r="F245" s="95"/>
      <c r="G245" s="95"/>
      <c r="H245" s="95"/>
    </row>
    <row r="246" spans="6:8" ht="13.5">
      <c r="F246" s="95"/>
      <c r="G246" s="95"/>
      <c r="H246" s="95"/>
    </row>
    <row r="247" spans="6:8" ht="13.5">
      <c r="F247" s="95"/>
      <c r="G247" s="95"/>
      <c r="H247" s="95"/>
    </row>
    <row r="248" spans="6:8" ht="13.5">
      <c r="F248" s="95"/>
      <c r="G248" s="95"/>
      <c r="H248" s="95"/>
    </row>
    <row r="249" spans="6:8" ht="13.5">
      <c r="F249" s="95"/>
      <c r="G249" s="95"/>
      <c r="H249" s="95"/>
    </row>
    <row r="250" spans="6:8" ht="13.5">
      <c r="F250" s="95"/>
      <c r="G250" s="95"/>
      <c r="H250" s="95"/>
    </row>
    <row r="251" spans="6:8" ht="13.5">
      <c r="F251" s="95"/>
      <c r="G251" s="95"/>
      <c r="H251" s="95"/>
    </row>
    <row r="252" spans="6:8" ht="13.5">
      <c r="F252" s="95"/>
      <c r="G252" s="95"/>
      <c r="H252" s="95"/>
    </row>
    <row r="253" spans="6:8" ht="13.5">
      <c r="F253" s="95"/>
      <c r="G253" s="95"/>
      <c r="H253" s="95"/>
    </row>
    <row r="254" spans="6:8" ht="13.5">
      <c r="F254" s="95"/>
      <c r="G254" s="95"/>
      <c r="H254" s="95"/>
    </row>
    <row r="255" spans="6:8" ht="13.5">
      <c r="F255" s="95"/>
      <c r="G255" s="95"/>
      <c r="H255" s="95"/>
    </row>
    <row r="256" spans="6:8" ht="13.5">
      <c r="F256" s="95"/>
      <c r="G256" s="95"/>
      <c r="H256" s="95"/>
    </row>
    <row r="257" spans="6:8" ht="13.5">
      <c r="F257" s="95"/>
      <c r="G257" s="95"/>
      <c r="H257" s="95"/>
    </row>
    <row r="258" spans="6:8" ht="13.5">
      <c r="F258" s="95"/>
      <c r="G258" s="95"/>
      <c r="H258" s="95"/>
    </row>
    <row r="259" spans="6:8" ht="13.5">
      <c r="F259" s="95"/>
      <c r="G259" s="95"/>
      <c r="H259" s="95"/>
    </row>
    <row r="260" spans="6:8" ht="13.5">
      <c r="F260" s="95"/>
      <c r="G260" s="95"/>
      <c r="H260" s="95"/>
    </row>
    <row r="261" spans="6:8" ht="13.5">
      <c r="F261" s="95"/>
      <c r="G261" s="95"/>
      <c r="H261" s="95"/>
    </row>
    <row r="262" spans="6:8" ht="13.5">
      <c r="F262" s="95"/>
      <c r="G262" s="95"/>
      <c r="H262" s="95"/>
    </row>
    <row r="263" spans="6:8" ht="13.5">
      <c r="F263" s="95"/>
      <c r="G263" s="95"/>
      <c r="H263" s="95"/>
    </row>
    <row r="264" spans="6:8" ht="13.5">
      <c r="F264" s="95"/>
      <c r="G264" s="95"/>
      <c r="H264" s="95"/>
    </row>
    <row r="265" spans="6:8" ht="13.5">
      <c r="F265" s="95"/>
      <c r="G265" s="95"/>
      <c r="H265" s="95"/>
    </row>
    <row r="266" spans="6:8" ht="13.5">
      <c r="F266" s="95"/>
      <c r="G266" s="95"/>
      <c r="H266" s="95"/>
    </row>
    <row r="267" spans="6:8" ht="13.5">
      <c r="F267" s="95"/>
      <c r="G267" s="95"/>
      <c r="H267" s="95"/>
    </row>
    <row r="268" spans="6:8" ht="13.5">
      <c r="F268" s="95"/>
      <c r="G268" s="95"/>
      <c r="H268" s="95"/>
    </row>
    <row r="269" spans="6:8" ht="13.5">
      <c r="F269" s="95"/>
      <c r="G269" s="95"/>
      <c r="H269" s="95"/>
    </row>
    <row r="270" spans="6:8" ht="13.5">
      <c r="F270" s="95"/>
      <c r="G270" s="95"/>
      <c r="H270" s="95"/>
    </row>
    <row r="271" spans="6:8" ht="13.5">
      <c r="F271" s="95"/>
      <c r="G271" s="95"/>
      <c r="H271" s="95"/>
    </row>
    <row r="272" spans="6:8" ht="13.5">
      <c r="F272" s="95"/>
      <c r="G272" s="95"/>
      <c r="H272" s="95"/>
    </row>
    <row r="273" spans="6:8" ht="13.5">
      <c r="F273" s="95"/>
      <c r="G273" s="95"/>
      <c r="H273" s="95"/>
    </row>
    <row r="274" spans="6:8" ht="13.5">
      <c r="F274" s="95"/>
      <c r="G274" s="95"/>
      <c r="H274" s="95"/>
    </row>
    <row r="275" spans="6:8" ht="13.5">
      <c r="F275" s="95"/>
      <c r="G275" s="95"/>
      <c r="H275" s="95"/>
    </row>
    <row r="276" spans="6:8" ht="13.5">
      <c r="F276" s="95"/>
      <c r="G276" s="95"/>
      <c r="H276" s="95"/>
    </row>
    <row r="277" spans="6:8" ht="13.5">
      <c r="F277" s="95"/>
      <c r="G277" s="95"/>
      <c r="H277" s="95"/>
    </row>
    <row r="278" spans="6:8" ht="13.5">
      <c r="F278" s="95"/>
      <c r="G278" s="95"/>
      <c r="H278" s="95"/>
    </row>
    <row r="279" spans="6:8" ht="13.5">
      <c r="F279" s="95"/>
      <c r="G279" s="95"/>
      <c r="H279" s="95"/>
    </row>
    <row r="280" spans="6:8" ht="13.5">
      <c r="F280" s="95"/>
      <c r="G280" s="95"/>
      <c r="H280" s="95"/>
    </row>
    <row r="281" spans="6:8" ht="13.5">
      <c r="F281" s="95"/>
      <c r="G281" s="95"/>
      <c r="H281" s="95"/>
    </row>
    <row r="282" spans="6:8" ht="13.5">
      <c r="F282" s="95"/>
      <c r="G282" s="95"/>
      <c r="H282" s="95"/>
    </row>
    <row r="283" spans="6:8" ht="13.5">
      <c r="F283" s="95"/>
      <c r="G283" s="95"/>
      <c r="H283" s="95"/>
    </row>
    <row r="284" spans="6:8" ht="13.5">
      <c r="F284" s="95"/>
      <c r="G284" s="95"/>
      <c r="H284" s="95"/>
    </row>
    <row r="285" spans="6:8" ht="13.5">
      <c r="F285" s="95"/>
      <c r="G285" s="95"/>
      <c r="H285" s="95"/>
    </row>
    <row r="286" spans="6:8" ht="13.5">
      <c r="F286" s="95"/>
      <c r="G286" s="95"/>
      <c r="H286" s="95"/>
    </row>
    <row r="287" spans="6:8" ht="13.5">
      <c r="F287" s="95"/>
      <c r="G287" s="95"/>
      <c r="H287" s="95"/>
    </row>
    <row r="288" spans="6:8" ht="13.5">
      <c r="F288" s="95"/>
      <c r="G288" s="95"/>
      <c r="H288" s="95"/>
    </row>
    <row r="289" spans="6:8" ht="13.5">
      <c r="F289" s="95"/>
      <c r="G289" s="95"/>
      <c r="H289" s="95"/>
    </row>
    <row r="290" spans="6:8" ht="13.5">
      <c r="F290" s="95"/>
      <c r="G290" s="95"/>
      <c r="H290" s="95"/>
    </row>
    <row r="291" spans="6:8" ht="13.5">
      <c r="F291" s="95"/>
      <c r="G291" s="95"/>
      <c r="H291" s="95"/>
    </row>
    <row r="292" spans="6:8" ht="13.5">
      <c r="F292" s="95"/>
      <c r="G292" s="95"/>
      <c r="H292" s="95"/>
    </row>
    <row r="293" spans="6:8" ht="13.5">
      <c r="F293" s="95"/>
      <c r="G293" s="95"/>
      <c r="H293" s="95"/>
    </row>
    <row r="294" spans="6:8" ht="13.5">
      <c r="F294" s="95"/>
      <c r="G294" s="95"/>
      <c r="H294" s="95"/>
    </row>
    <row r="295" spans="6:8" ht="13.5">
      <c r="F295" s="95"/>
      <c r="G295" s="95"/>
      <c r="H295" s="95"/>
    </row>
    <row r="296" spans="6:8" ht="13.5">
      <c r="F296" s="95"/>
      <c r="G296" s="95"/>
      <c r="H296" s="95"/>
    </row>
    <row r="297" spans="6:8" ht="13.5">
      <c r="F297" s="95"/>
      <c r="G297" s="95"/>
      <c r="H297" s="95"/>
    </row>
    <row r="298" spans="6:8" ht="13.5">
      <c r="F298" s="95"/>
      <c r="G298" s="95"/>
      <c r="H298" s="95"/>
    </row>
    <row r="299" spans="6:8" ht="13.5">
      <c r="F299" s="95"/>
      <c r="G299" s="95"/>
      <c r="H299" s="95"/>
    </row>
    <row r="300" spans="6:8" ht="13.5">
      <c r="F300" s="95"/>
      <c r="G300" s="95"/>
      <c r="H300" s="95"/>
    </row>
    <row r="301" spans="6:8" ht="13.5">
      <c r="F301" s="95"/>
      <c r="G301" s="95"/>
      <c r="H301" s="95"/>
    </row>
    <row r="302" spans="6:8" ht="13.5">
      <c r="F302" s="95"/>
      <c r="G302" s="95"/>
      <c r="H302" s="95"/>
    </row>
    <row r="303" spans="6:8" ht="13.5">
      <c r="F303" s="95"/>
      <c r="G303" s="95"/>
      <c r="H303" s="95"/>
    </row>
    <row r="304" spans="6:8" ht="13.5">
      <c r="F304" s="95"/>
      <c r="G304" s="95"/>
      <c r="H304" s="95"/>
    </row>
    <row r="305" spans="6:8" ht="13.5">
      <c r="F305" s="95"/>
      <c r="G305" s="95"/>
      <c r="H305" s="95"/>
    </row>
    <row r="306" spans="6:8" ht="13.5">
      <c r="F306" s="95"/>
      <c r="G306" s="95"/>
      <c r="H306" s="95"/>
    </row>
    <row r="307" spans="6:8" ht="13.5">
      <c r="F307" s="95"/>
      <c r="G307" s="95"/>
      <c r="H307" s="95"/>
    </row>
    <row r="308" spans="6:8" ht="13.5">
      <c r="F308" s="95"/>
      <c r="G308" s="95"/>
      <c r="H308" s="95"/>
    </row>
    <row r="309" spans="6:8" ht="13.5">
      <c r="F309" s="95"/>
      <c r="G309" s="95"/>
      <c r="H309" s="95"/>
    </row>
    <row r="310" spans="6:8" ht="13.5">
      <c r="F310" s="95"/>
      <c r="G310" s="95"/>
      <c r="H310" s="95"/>
    </row>
    <row r="311" spans="6:8" ht="13.5">
      <c r="F311" s="95"/>
      <c r="G311" s="95"/>
      <c r="H311" s="95"/>
    </row>
    <row r="312" spans="6:8" ht="13.5">
      <c r="F312" s="95"/>
      <c r="G312" s="95"/>
      <c r="H312" s="95"/>
    </row>
    <row r="313" spans="6:8" ht="13.5">
      <c r="F313" s="95"/>
      <c r="G313" s="95"/>
      <c r="H313" s="95"/>
    </row>
    <row r="314" spans="6:8" ht="13.5">
      <c r="F314" s="95"/>
      <c r="G314" s="95"/>
      <c r="H314" s="95"/>
    </row>
    <row r="315" spans="6:8" ht="13.5">
      <c r="F315" s="95"/>
      <c r="G315" s="95"/>
      <c r="H315" s="95"/>
    </row>
    <row r="316" spans="6:8" ht="13.5">
      <c r="F316" s="95"/>
      <c r="G316" s="95"/>
      <c r="H316" s="95"/>
    </row>
    <row r="317" spans="6:8" ht="13.5">
      <c r="F317" s="95"/>
      <c r="G317" s="95"/>
      <c r="H317" s="95"/>
    </row>
    <row r="318" spans="6:8" ht="13.5">
      <c r="F318" s="95"/>
      <c r="G318" s="95"/>
      <c r="H318" s="95"/>
    </row>
    <row r="319" spans="6:8" ht="13.5">
      <c r="F319" s="95"/>
      <c r="G319" s="95"/>
      <c r="H319" s="95"/>
    </row>
    <row r="320" spans="6:8" ht="13.5">
      <c r="F320" s="95"/>
      <c r="G320" s="95"/>
      <c r="H320" s="95"/>
    </row>
    <row r="321" spans="6:8" ht="13.5">
      <c r="F321" s="95"/>
      <c r="G321" s="95"/>
      <c r="H321" s="95"/>
    </row>
    <row r="322" spans="6:8" ht="13.5">
      <c r="F322" s="95"/>
      <c r="G322" s="95"/>
      <c r="H322" s="95"/>
    </row>
    <row r="323" spans="6:8" ht="13.5">
      <c r="F323" s="95"/>
      <c r="G323" s="95"/>
      <c r="H323" s="95"/>
    </row>
    <row r="324" spans="6:8" ht="13.5">
      <c r="F324" s="95"/>
      <c r="G324" s="95"/>
      <c r="H324" s="95"/>
    </row>
    <row r="325" spans="6:8" ht="13.5">
      <c r="F325" s="95"/>
      <c r="G325" s="95"/>
      <c r="H325" s="95"/>
    </row>
    <row r="326" spans="6:8" ht="13.5">
      <c r="F326" s="95"/>
      <c r="G326" s="95"/>
      <c r="H326" s="95"/>
    </row>
    <row r="327" spans="6:8" ht="13.5">
      <c r="F327" s="95"/>
      <c r="G327" s="95"/>
      <c r="H327" s="95"/>
    </row>
    <row r="328" spans="6:8" ht="13.5">
      <c r="F328" s="95"/>
      <c r="G328" s="95"/>
      <c r="H328" s="95"/>
    </row>
    <row r="329" spans="6:8" ht="13.5">
      <c r="F329" s="95"/>
      <c r="G329" s="95"/>
      <c r="H329" s="95"/>
    </row>
    <row r="330" spans="6:8" ht="13.5">
      <c r="F330" s="95"/>
      <c r="G330" s="95"/>
      <c r="H330" s="95"/>
    </row>
    <row r="331" spans="6:8" ht="13.5">
      <c r="F331" s="95"/>
      <c r="G331" s="95"/>
      <c r="H331" s="95"/>
    </row>
    <row r="332" spans="6:8" ht="13.5">
      <c r="F332" s="95"/>
      <c r="G332" s="95"/>
      <c r="H332" s="95"/>
    </row>
    <row r="333" spans="6:8" ht="13.5">
      <c r="F333" s="95"/>
      <c r="G333" s="95"/>
      <c r="H333" s="95"/>
    </row>
    <row r="334" spans="6:8" ht="13.5">
      <c r="F334" s="95"/>
      <c r="G334" s="95"/>
      <c r="H334" s="95"/>
    </row>
    <row r="335" spans="6:8" ht="13.5">
      <c r="F335" s="95"/>
      <c r="G335" s="95"/>
      <c r="H335" s="95"/>
    </row>
    <row r="336" spans="6:8" ht="13.5">
      <c r="F336" s="95"/>
      <c r="G336" s="95"/>
      <c r="H336" s="95"/>
    </row>
    <row r="337" spans="6:8" ht="13.5">
      <c r="F337" s="95"/>
      <c r="G337" s="95"/>
      <c r="H337" s="95"/>
    </row>
    <row r="338" spans="6:8" ht="13.5">
      <c r="F338" s="95"/>
      <c r="G338" s="95"/>
      <c r="H338" s="95"/>
    </row>
    <row r="339" spans="6:8" ht="13.5">
      <c r="F339" s="95"/>
      <c r="G339" s="95"/>
      <c r="H339" s="95"/>
    </row>
    <row r="340" spans="6:8" ht="13.5">
      <c r="F340" s="95"/>
      <c r="G340" s="95"/>
      <c r="H340" s="95"/>
    </row>
    <row r="341" spans="6:8" ht="13.5">
      <c r="F341" s="95"/>
      <c r="G341" s="95"/>
      <c r="H341" s="95"/>
    </row>
    <row r="342" spans="6:8" ht="13.5">
      <c r="F342" s="95"/>
      <c r="G342" s="95"/>
      <c r="H342" s="95"/>
    </row>
    <row r="343" spans="6:8" ht="13.5">
      <c r="F343" s="95"/>
      <c r="G343" s="95"/>
      <c r="H343" s="95"/>
    </row>
    <row r="344" spans="6:8" ht="13.5">
      <c r="F344" s="95"/>
      <c r="G344" s="95"/>
      <c r="H344" s="95"/>
    </row>
    <row r="345" spans="6:8" ht="13.5">
      <c r="F345" s="95"/>
      <c r="G345" s="95"/>
      <c r="H345" s="95"/>
    </row>
    <row r="346" spans="6:8" ht="13.5">
      <c r="F346" s="95"/>
      <c r="G346" s="95"/>
      <c r="H346" s="95"/>
    </row>
    <row r="347" spans="6:8" ht="13.5">
      <c r="F347" s="95"/>
      <c r="G347" s="95"/>
      <c r="H347" s="95"/>
    </row>
    <row r="348" spans="6:8" ht="13.5">
      <c r="F348" s="95"/>
      <c r="G348" s="95"/>
      <c r="H348" s="95"/>
    </row>
    <row r="349" spans="6:8" ht="13.5">
      <c r="F349" s="95"/>
      <c r="G349" s="95"/>
      <c r="H349" s="95"/>
    </row>
    <row r="350" spans="6:8" ht="13.5">
      <c r="F350" s="95"/>
      <c r="G350" s="95"/>
      <c r="H350" s="95"/>
    </row>
    <row r="351" spans="6:8" ht="13.5">
      <c r="F351" s="95"/>
      <c r="G351" s="95"/>
      <c r="H351" s="95"/>
    </row>
    <row r="352" spans="6:8" ht="13.5">
      <c r="F352" s="95"/>
      <c r="G352" s="95"/>
      <c r="H352" s="95"/>
    </row>
    <row r="353" spans="6:8" ht="13.5">
      <c r="F353" s="95"/>
      <c r="G353" s="95"/>
      <c r="H353" s="95"/>
    </row>
    <row r="354" spans="6:8" ht="13.5">
      <c r="F354" s="95"/>
      <c r="G354" s="95"/>
      <c r="H354" s="95"/>
    </row>
    <row r="355" spans="6:8" ht="13.5">
      <c r="F355" s="95"/>
      <c r="G355" s="95"/>
      <c r="H355" s="95"/>
    </row>
    <row r="356" spans="6:8" ht="13.5">
      <c r="F356" s="95"/>
      <c r="G356" s="95"/>
      <c r="H356" s="95"/>
    </row>
    <row r="357" spans="6:8" ht="13.5">
      <c r="F357" s="95"/>
      <c r="G357" s="95"/>
      <c r="H357" s="95"/>
    </row>
    <row r="358" spans="6:8" ht="13.5">
      <c r="F358" s="95"/>
      <c r="G358" s="95"/>
      <c r="H358" s="95"/>
    </row>
    <row r="359" spans="6:8" ht="13.5">
      <c r="F359" s="95"/>
      <c r="G359" s="95"/>
      <c r="H359" s="95"/>
    </row>
    <row r="360" spans="6:8" ht="13.5">
      <c r="F360" s="95"/>
      <c r="G360" s="95"/>
      <c r="H360" s="95"/>
    </row>
    <row r="361" spans="6:8" ht="13.5">
      <c r="F361" s="95"/>
      <c r="G361" s="95"/>
      <c r="H361" s="95"/>
    </row>
    <row r="362" spans="6:8" ht="13.5">
      <c r="F362" s="95"/>
      <c r="G362" s="95"/>
      <c r="H362" s="95"/>
    </row>
    <row r="363" spans="6:8" ht="13.5">
      <c r="F363" s="95"/>
      <c r="G363" s="95"/>
      <c r="H363" s="95"/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28" sqref="E128:H129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3" customWidth="1"/>
    <col min="5" max="5" width="11.6640625" style="94" customWidth="1"/>
    <col min="6" max="6" width="8.6640625" style="94" customWidth="1"/>
    <col min="7" max="7" width="9.77734375" style="94" customWidth="1"/>
    <col min="8" max="8" width="8.99609375" style="94" customWidth="1"/>
    <col min="9" max="16384" width="8.88671875" style="88" customWidth="1"/>
  </cols>
  <sheetData>
    <row r="1" spans="1:8" ht="22.5">
      <c r="A1" s="211" t="s">
        <v>284</v>
      </c>
      <c r="B1" s="212"/>
      <c r="C1" s="212"/>
      <c r="D1" s="212"/>
      <c r="E1" s="212"/>
      <c r="F1" s="212"/>
      <c r="G1" s="212"/>
      <c r="H1" s="213"/>
    </row>
    <row r="2" spans="1:8" ht="13.5">
      <c r="A2" s="125" t="s">
        <v>218</v>
      </c>
      <c r="B2" s="208"/>
      <c r="C2" s="208"/>
      <c r="D2" s="208"/>
      <c r="E2" s="104" t="s">
        <v>44</v>
      </c>
      <c r="F2" s="104" t="s">
        <v>243</v>
      </c>
      <c r="G2" s="104" t="s">
        <v>45</v>
      </c>
      <c r="H2" s="160" t="s">
        <v>46</v>
      </c>
    </row>
    <row r="3" spans="1:8" ht="13.5">
      <c r="A3" s="209" t="s">
        <v>219</v>
      </c>
      <c r="B3" s="126"/>
      <c r="C3" s="126"/>
      <c r="D3" s="126"/>
      <c r="E3" s="134">
        <v>101099</v>
      </c>
      <c r="F3" s="135">
        <v>273</v>
      </c>
      <c r="G3" s="134">
        <v>97285</v>
      </c>
      <c r="H3" s="164">
        <v>3541</v>
      </c>
    </row>
    <row r="4" spans="1:8" ht="13.5">
      <c r="A4" s="210" t="s">
        <v>3</v>
      </c>
      <c r="B4" s="124"/>
      <c r="C4" s="124"/>
      <c r="D4" s="89" t="s">
        <v>222</v>
      </c>
      <c r="E4" s="137">
        <v>79159</v>
      </c>
      <c r="F4" s="138">
        <v>101</v>
      </c>
      <c r="G4" s="137">
        <v>77058</v>
      </c>
      <c r="H4" s="165">
        <v>2000</v>
      </c>
    </row>
    <row r="5" spans="1:8" ht="13.5">
      <c r="A5" s="216"/>
      <c r="B5" s="203" t="s">
        <v>4</v>
      </c>
      <c r="C5" s="203"/>
      <c r="D5" s="90" t="s">
        <v>225</v>
      </c>
      <c r="E5" s="140">
        <v>61924</v>
      </c>
      <c r="F5" s="141">
        <v>75</v>
      </c>
      <c r="G5" s="140">
        <v>59856</v>
      </c>
      <c r="H5" s="166">
        <v>1993</v>
      </c>
    </row>
    <row r="6" spans="1:8" ht="13.5">
      <c r="A6" s="216"/>
      <c r="B6" s="196"/>
      <c r="C6" s="196" t="s">
        <v>17</v>
      </c>
      <c r="D6" s="97" t="s">
        <v>225</v>
      </c>
      <c r="E6" s="143">
        <v>61199</v>
      </c>
      <c r="F6" s="144">
        <v>75</v>
      </c>
      <c r="G6" s="143">
        <v>59131</v>
      </c>
      <c r="H6" s="167">
        <v>1993</v>
      </c>
    </row>
    <row r="7" spans="1:8" ht="13.5">
      <c r="A7" s="216"/>
      <c r="B7" s="196"/>
      <c r="C7" s="196"/>
      <c r="D7" s="86" t="s">
        <v>6</v>
      </c>
      <c r="E7" s="128">
        <v>6154</v>
      </c>
      <c r="F7" s="129">
        <v>1</v>
      </c>
      <c r="G7" s="128">
        <v>6152</v>
      </c>
      <c r="H7" s="162">
        <v>1</v>
      </c>
    </row>
    <row r="8" spans="1:8" ht="13.5">
      <c r="A8" s="216"/>
      <c r="B8" s="196"/>
      <c r="C8" s="196"/>
      <c r="D8" s="86" t="s">
        <v>7</v>
      </c>
      <c r="E8" s="128">
        <v>2602</v>
      </c>
      <c r="F8" s="129">
        <v>5</v>
      </c>
      <c r="G8" s="128">
        <v>2595</v>
      </c>
      <c r="H8" s="162">
        <v>2</v>
      </c>
    </row>
    <row r="9" spans="1:8" ht="13.5">
      <c r="A9" s="216"/>
      <c r="B9" s="196"/>
      <c r="C9" s="196"/>
      <c r="D9" s="86" t="s">
        <v>8</v>
      </c>
      <c r="E9" s="128">
        <v>15356</v>
      </c>
      <c r="F9" s="129">
        <v>24</v>
      </c>
      <c r="G9" s="128">
        <v>15332</v>
      </c>
      <c r="H9" s="162">
        <v>0</v>
      </c>
    </row>
    <row r="10" spans="1:8" ht="13.5">
      <c r="A10" s="216"/>
      <c r="B10" s="196"/>
      <c r="C10" s="196"/>
      <c r="D10" s="86" t="s">
        <v>9</v>
      </c>
      <c r="E10" s="128">
        <v>29804</v>
      </c>
      <c r="F10" s="129">
        <v>45</v>
      </c>
      <c r="G10" s="128">
        <v>27964</v>
      </c>
      <c r="H10" s="161">
        <v>1795</v>
      </c>
    </row>
    <row r="11" spans="1:8" ht="13.5">
      <c r="A11" s="216"/>
      <c r="B11" s="196"/>
      <c r="C11" s="196"/>
      <c r="D11" s="86" t="s">
        <v>10</v>
      </c>
      <c r="E11" s="128">
        <v>2202</v>
      </c>
      <c r="F11" s="129">
        <v>0</v>
      </c>
      <c r="G11" s="128">
        <v>2200</v>
      </c>
      <c r="H11" s="162">
        <v>2</v>
      </c>
    </row>
    <row r="12" spans="1:8" ht="13.5">
      <c r="A12" s="216"/>
      <c r="B12" s="196"/>
      <c r="C12" s="196"/>
      <c r="D12" s="86" t="s">
        <v>11</v>
      </c>
      <c r="E12" s="128">
        <v>3731</v>
      </c>
      <c r="F12" s="129">
        <v>0</v>
      </c>
      <c r="G12" s="128">
        <v>3546</v>
      </c>
      <c r="H12" s="162">
        <v>185</v>
      </c>
    </row>
    <row r="13" spans="1:8" ht="13.5">
      <c r="A13" s="216"/>
      <c r="B13" s="196"/>
      <c r="C13" s="196"/>
      <c r="D13" s="86" t="s">
        <v>12</v>
      </c>
      <c r="E13" s="128">
        <v>1156</v>
      </c>
      <c r="F13" s="129">
        <v>0</v>
      </c>
      <c r="G13" s="128">
        <v>1148</v>
      </c>
      <c r="H13" s="162">
        <v>8</v>
      </c>
    </row>
    <row r="14" spans="1:8" ht="13.5">
      <c r="A14" s="216"/>
      <c r="B14" s="196"/>
      <c r="C14" s="196"/>
      <c r="D14" s="86" t="s">
        <v>13</v>
      </c>
      <c r="E14" s="129">
        <v>158</v>
      </c>
      <c r="F14" s="129">
        <v>0</v>
      </c>
      <c r="G14" s="129">
        <v>158</v>
      </c>
      <c r="H14" s="162">
        <v>0</v>
      </c>
    </row>
    <row r="15" spans="1:8" ht="13.5">
      <c r="A15" s="216"/>
      <c r="B15" s="196"/>
      <c r="C15" s="196"/>
      <c r="D15" s="86" t="s">
        <v>14</v>
      </c>
      <c r="E15" s="129">
        <v>23</v>
      </c>
      <c r="F15" s="129">
        <v>0</v>
      </c>
      <c r="G15" s="129">
        <v>23</v>
      </c>
      <c r="H15" s="162">
        <v>0</v>
      </c>
    </row>
    <row r="16" spans="1:8" ht="13.5">
      <c r="A16" s="216"/>
      <c r="B16" s="196"/>
      <c r="C16" s="196"/>
      <c r="D16" s="86" t="s">
        <v>15</v>
      </c>
      <c r="E16" s="129">
        <v>12</v>
      </c>
      <c r="F16" s="129">
        <v>0</v>
      </c>
      <c r="G16" s="129">
        <v>12</v>
      </c>
      <c r="H16" s="162">
        <v>0</v>
      </c>
    </row>
    <row r="17" spans="1:8" ht="13.5">
      <c r="A17" s="216"/>
      <c r="B17" s="196"/>
      <c r="C17" s="196"/>
      <c r="D17" s="86" t="s">
        <v>16</v>
      </c>
      <c r="E17" s="129">
        <v>1</v>
      </c>
      <c r="F17" s="129">
        <v>0</v>
      </c>
      <c r="G17" s="129">
        <v>1</v>
      </c>
      <c r="H17" s="162">
        <v>0</v>
      </c>
    </row>
    <row r="18" spans="1:8" ht="13.5">
      <c r="A18" s="216"/>
      <c r="B18" s="196"/>
      <c r="C18" s="196" t="s">
        <v>18</v>
      </c>
      <c r="D18" s="97" t="s">
        <v>225</v>
      </c>
      <c r="E18" s="144">
        <v>725</v>
      </c>
      <c r="F18" s="144">
        <v>0</v>
      </c>
      <c r="G18" s="144">
        <v>725</v>
      </c>
      <c r="H18" s="168">
        <v>0</v>
      </c>
    </row>
    <row r="19" spans="1:8" ht="13.5">
      <c r="A19" s="216"/>
      <c r="B19" s="196"/>
      <c r="C19" s="196"/>
      <c r="D19" s="86" t="s">
        <v>6</v>
      </c>
      <c r="E19" s="129">
        <v>2</v>
      </c>
      <c r="F19" s="129">
        <v>0</v>
      </c>
      <c r="G19" s="129">
        <v>2</v>
      </c>
      <c r="H19" s="162">
        <v>0</v>
      </c>
    </row>
    <row r="20" spans="1:8" ht="13.5">
      <c r="A20" s="216"/>
      <c r="B20" s="196"/>
      <c r="C20" s="196"/>
      <c r="D20" s="86" t="s">
        <v>7</v>
      </c>
      <c r="E20" s="129">
        <v>0</v>
      </c>
      <c r="F20" s="129">
        <v>0</v>
      </c>
      <c r="G20" s="129">
        <v>0</v>
      </c>
      <c r="H20" s="162">
        <v>0</v>
      </c>
    </row>
    <row r="21" spans="1:8" ht="13.5">
      <c r="A21" s="216"/>
      <c r="B21" s="196"/>
      <c r="C21" s="196"/>
      <c r="D21" s="86" t="s">
        <v>8</v>
      </c>
      <c r="E21" s="129">
        <v>9</v>
      </c>
      <c r="F21" s="129">
        <v>0</v>
      </c>
      <c r="G21" s="129">
        <v>9</v>
      </c>
      <c r="H21" s="162">
        <v>0</v>
      </c>
    </row>
    <row r="22" spans="1:8" ht="13.5">
      <c r="A22" s="216"/>
      <c r="B22" s="196"/>
      <c r="C22" s="196"/>
      <c r="D22" s="86" t="s">
        <v>9</v>
      </c>
      <c r="E22" s="129">
        <v>193</v>
      </c>
      <c r="F22" s="129">
        <v>0</v>
      </c>
      <c r="G22" s="129">
        <v>193</v>
      </c>
      <c r="H22" s="162">
        <v>0</v>
      </c>
    </row>
    <row r="23" spans="1:8" ht="13.5">
      <c r="A23" s="216"/>
      <c r="B23" s="196"/>
      <c r="C23" s="196"/>
      <c r="D23" s="86" t="s">
        <v>10</v>
      </c>
      <c r="E23" s="129">
        <v>120</v>
      </c>
      <c r="F23" s="129">
        <v>0</v>
      </c>
      <c r="G23" s="129">
        <v>120</v>
      </c>
      <c r="H23" s="162">
        <v>0</v>
      </c>
    </row>
    <row r="24" spans="1:8" ht="13.5">
      <c r="A24" s="216"/>
      <c r="B24" s="196"/>
      <c r="C24" s="196"/>
      <c r="D24" s="86" t="s">
        <v>11</v>
      </c>
      <c r="E24" s="129">
        <v>171</v>
      </c>
      <c r="F24" s="129">
        <v>0</v>
      </c>
      <c r="G24" s="129">
        <v>171</v>
      </c>
      <c r="H24" s="162">
        <v>0</v>
      </c>
    </row>
    <row r="25" spans="1:8" ht="13.5">
      <c r="A25" s="216"/>
      <c r="B25" s="196"/>
      <c r="C25" s="196"/>
      <c r="D25" s="86" t="s">
        <v>12</v>
      </c>
      <c r="E25" s="129">
        <v>105</v>
      </c>
      <c r="F25" s="129">
        <v>0</v>
      </c>
      <c r="G25" s="129">
        <v>105</v>
      </c>
      <c r="H25" s="162">
        <v>0</v>
      </c>
    </row>
    <row r="26" spans="1:8" ht="13.5">
      <c r="A26" s="216"/>
      <c r="B26" s="196"/>
      <c r="C26" s="196"/>
      <c r="D26" s="86" t="s">
        <v>13</v>
      </c>
      <c r="E26" s="129">
        <v>59</v>
      </c>
      <c r="F26" s="129">
        <v>0</v>
      </c>
      <c r="G26" s="129">
        <v>59</v>
      </c>
      <c r="H26" s="162">
        <v>0</v>
      </c>
    </row>
    <row r="27" spans="1:8" ht="13.5">
      <c r="A27" s="216"/>
      <c r="B27" s="196"/>
      <c r="C27" s="196"/>
      <c r="D27" s="86" t="s">
        <v>14</v>
      </c>
      <c r="E27" s="129">
        <v>35</v>
      </c>
      <c r="F27" s="129">
        <v>0</v>
      </c>
      <c r="G27" s="129">
        <v>35</v>
      </c>
      <c r="H27" s="162">
        <v>0</v>
      </c>
    </row>
    <row r="28" spans="1:8" ht="13.5">
      <c r="A28" s="216"/>
      <c r="B28" s="196"/>
      <c r="C28" s="196"/>
      <c r="D28" s="86" t="s">
        <v>15</v>
      </c>
      <c r="E28" s="129">
        <v>17</v>
      </c>
      <c r="F28" s="129">
        <v>0</v>
      </c>
      <c r="G28" s="129">
        <v>17</v>
      </c>
      <c r="H28" s="162">
        <v>0</v>
      </c>
    </row>
    <row r="29" spans="1:8" ht="13.5">
      <c r="A29" s="216"/>
      <c r="B29" s="196"/>
      <c r="C29" s="196"/>
      <c r="D29" s="86" t="s">
        <v>16</v>
      </c>
      <c r="E29" s="129">
        <v>14</v>
      </c>
      <c r="F29" s="129">
        <v>0</v>
      </c>
      <c r="G29" s="129">
        <v>14</v>
      </c>
      <c r="H29" s="162">
        <v>0</v>
      </c>
    </row>
    <row r="30" spans="1:8" ht="13.5">
      <c r="A30" s="216"/>
      <c r="B30" s="196" t="s">
        <v>20</v>
      </c>
      <c r="C30" s="196"/>
      <c r="D30" s="90" t="s">
        <v>226</v>
      </c>
      <c r="E30" s="141">
        <v>115</v>
      </c>
      <c r="F30" s="141">
        <v>0</v>
      </c>
      <c r="G30" s="141">
        <v>111</v>
      </c>
      <c r="H30" s="169">
        <v>4</v>
      </c>
    </row>
    <row r="31" spans="1:8" ht="13.5">
      <c r="A31" s="216"/>
      <c r="B31" s="196"/>
      <c r="C31" s="196"/>
      <c r="D31" s="86" t="s">
        <v>8</v>
      </c>
      <c r="E31" s="129">
        <v>84</v>
      </c>
      <c r="F31" s="129">
        <v>0</v>
      </c>
      <c r="G31" s="129">
        <v>84</v>
      </c>
      <c r="H31" s="162">
        <v>0</v>
      </c>
    </row>
    <row r="32" spans="1:8" ht="13.5">
      <c r="A32" s="216"/>
      <c r="B32" s="196"/>
      <c r="C32" s="196"/>
      <c r="D32" s="86" t="s">
        <v>9</v>
      </c>
      <c r="E32" s="129">
        <v>0</v>
      </c>
      <c r="F32" s="129">
        <v>0</v>
      </c>
      <c r="G32" s="129">
        <v>0</v>
      </c>
      <c r="H32" s="162">
        <v>0</v>
      </c>
    </row>
    <row r="33" spans="1:8" ht="13.5">
      <c r="A33" s="216"/>
      <c r="B33" s="196"/>
      <c r="C33" s="196"/>
      <c r="D33" s="86" t="s">
        <v>10</v>
      </c>
      <c r="E33" s="129">
        <v>26</v>
      </c>
      <c r="F33" s="129">
        <v>0</v>
      </c>
      <c r="G33" s="129">
        <v>26</v>
      </c>
      <c r="H33" s="162">
        <v>0</v>
      </c>
    </row>
    <row r="34" spans="1:8" ht="13.5">
      <c r="A34" s="216"/>
      <c r="B34" s="196"/>
      <c r="C34" s="196"/>
      <c r="D34" s="86" t="s">
        <v>11</v>
      </c>
      <c r="E34" s="129">
        <v>1</v>
      </c>
      <c r="F34" s="129">
        <v>0</v>
      </c>
      <c r="G34" s="129">
        <v>1</v>
      </c>
      <c r="H34" s="162">
        <v>0</v>
      </c>
    </row>
    <row r="35" spans="1:8" ht="13.5">
      <c r="A35" s="216"/>
      <c r="B35" s="196"/>
      <c r="C35" s="196"/>
      <c r="D35" s="86" t="s">
        <v>12</v>
      </c>
      <c r="E35" s="129">
        <v>0</v>
      </c>
      <c r="F35" s="129">
        <v>0</v>
      </c>
      <c r="G35" s="129">
        <v>0</v>
      </c>
      <c r="H35" s="162">
        <v>0</v>
      </c>
    </row>
    <row r="36" spans="1:8" ht="13.5">
      <c r="A36" s="216"/>
      <c r="B36" s="196"/>
      <c r="C36" s="196"/>
      <c r="D36" s="86" t="s">
        <v>19</v>
      </c>
      <c r="E36" s="129">
        <v>4</v>
      </c>
      <c r="F36" s="129">
        <v>0</v>
      </c>
      <c r="G36" s="129">
        <v>0</v>
      </c>
      <c r="H36" s="162">
        <v>4</v>
      </c>
    </row>
    <row r="37" spans="1:8" ht="13.5">
      <c r="A37" s="216"/>
      <c r="B37" s="196" t="s">
        <v>21</v>
      </c>
      <c r="C37" s="196"/>
      <c r="D37" s="90" t="s">
        <v>226</v>
      </c>
      <c r="E37" s="140">
        <v>11712</v>
      </c>
      <c r="F37" s="141">
        <v>18</v>
      </c>
      <c r="G37" s="140">
        <v>11692</v>
      </c>
      <c r="H37" s="169">
        <v>2</v>
      </c>
    </row>
    <row r="38" spans="1:8" ht="13.5">
      <c r="A38" s="216"/>
      <c r="B38" s="196"/>
      <c r="C38" s="196"/>
      <c r="D38" s="86" t="s">
        <v>8</v>
      </c>
      <c r="E38" s="129">
        <v>2</v>
      </c>
      <c r="F38" s="129">
        <v>0</v>
      </c>
      <c r="G38" s="129">
        <v>2</v>
      </c>
      <c r="H38" s="162">
        <v>0</v>
      </c>
    </row>
    <row r="39" spans="1:8" ht="13.5">
      <c r="A39" s="216"/>
      <c r="B39" s="196"/>
      <c r="C39" s="196"/>
      <c r="D39" s="86" t="s">
        <v>9</v>
      </c>
      <c r="E39" s="128">
        <v>5894</v>
      </c>
      <c r="F39" s="129">
        <v>7</v>
      </c>
      <c r="G39" s="128">
        <v>5887</v>
      </c>
      <c r="H39" s="162">
        <v>0</v>
      </c>
    </row>
    <row r="40" spans="1:8" ht="13.5">
      <c r="A40" s="216"/>
      <c r="B40" s="196"/>
      <c r="C40" s="196"/>
      <c r="D40" s="86" t="s">
        <v>10</v>
      </c>
      <c r="E40" s="128">
        <v>3589</v>
      </c>
      <c r="F40" s="129">
        <v>10</v>
      </c>
      <c r="G40" s="128">
        <v>3577</v>
      </c>
      <c r="H40" s="162">
        <v>2</v>
      </c>
    </row>
    <row r="41" spans="1:8" ht="13.5">
      <c r="A41" s="216"/>
      <c r="B41" s="196"/>
      <c r="C41" s="196"/>
      <c r="D41" s="86" t="s">
        <v>11</v>
      </c>
      <c r="E41" s="128">
        <v>2166</v>
      </c>
      <c r="F41" s="129">
        <v>1</v>
      </c>
      <c r="G41" s="128">
        <v>2165</v>
      </c>
      <c r="H41" s="162">
        <v>0</v>
      </c>
    </row>
    <row r="42" spans="1:8" ht="13.5">
      <c r="A42" s="216"/>
      <c r="B42" s="196"/>
      <c r="C42" s="196"/>
      <c r="D42" s="86" t="s">
        <v>12</v>
      </c>
      <c r="E42" s="129">
        <v>21</v>
      </c>
      <c r="F42" s="129">
        <v>0</v>
      </c>
      <c r="G42" s="129">
        <v>21</v>
      </c>
      <c r="H42" s="162">
        <v>0</v>
      </c>
    </row>
    <row r="43" spans="1:8" ht="13.5">
      <c r="A43" s="216"/>
      <c r="B43" s="196"/>
      <c r="C43" s="196"/>
      <c r="D43" s="86" t="s">
        <v>19</v>
      </c>
      <c r="E43" s="129">
        <v>40</v>
      </c>
      <c r="F43" s="129">
        <v>0</v>
      </c>
      <c r="G43" s="129">
        <v>40</v>
      </c>
      <c r="H43" s="162">
        <v>0</v>
      </c>
    </row>
    <row r="44" spans="1:8" ht="13.5">
      <c r="A44" s="216"/>
      <c r="B44" s="196" t="s">
        <v>36</v>
      </c>
      <c r="C44" s="196"/>
      <c r="D44" s="90" t="s">
        <v>226</v>
      </c>
      <c r="E44" s="140">
        <v>5408</v>
      </c>
      <c r="F44" s="141">
        <v>8</v>
      </c>
      <c r="G44" s="140">
        <v>5399</v>
      </c>
      <c r="H44" s="169">
        <v>1</v>
      </c>
    </row>
    <row r="45" spans="1:8" ht="13.5">
      <c r="A45" s="216"/>
      <c r="B45" s="196"/>
      <c r="C45" s="196"/>
      <c r="D45" s="86" t="s">
        <v>8</v>
      </c>
      <c r="E45" s="129">
        <v>2</v>
      </c>
      <c r="F45" s="129">
        <v>0</v>
      </c>
      <c r="G45" s="129">
        <v>2</v>
      </c>
      <c r="H45" s="162">
        <v>0</v>
      </c>
    </row>
    <row r="46" spans="1:8" ht="13.5">
      <c r="A46" s="216"/>
      <c r="B46" s="196"/>
      <c r="C46" s="196"/>
      <c r="D46" s="86" t="s">
        <v>35</v>
      </c>
      <c r="E46" s="128">
        <v>3458</v>
      </c>
      <c r="F46" s="129">
        <v>0</v>
      </c>
      <c r="G46" s="128">
        <v>3458</v>
      </c>
      <c r="H46" s="162">
        <v>0</v>
      </c>
    </row>
    <row r="47" spans="1:8" ht="13.5">
      <c r="A47" s="216"/>
      <c r="B47" s="196"/>
      <c r="C47" s="196"/>
      <c r="D47" s="86" t="s">
        <v>10</v>
      </c>
      <c r="E47" s="129">
        <v>534</v>
      </c>
      <c r="F47" s="129">
        <v>5</v>
      </c>
      <c r="G47" s="129">
        <v>528</v>
      </c>
      <c r="H47" s="162">
        <v>1</v>
      </c>
    </row>
    <row r="48" spans="1:8" ht="13.5">
      <c r="A48" s="216"/>
      <c r="B48" s="196"/>
      <c r="C48" s="196"/>
      <c r="D48" s="86" t="s">
        <v>11</v>
      </c>
      <c r="E48" s="128">
        <v>1407</v>
      </c>
      <c r="F48" s="129">
        <v>3</v>
      </c>
      <c r="G48" s="128">
        <v>1404</v>
      </c>
      <c r="H48" s="162">
        <v>0</v>
      </c>
    </row>
    <row r="49" spans="1:8" ht="13.5">
      <c r="A49" s="216"/>
      <c r="B49" s="196"/>
      <c r="C49" s="196"/>
      <c r="D49" s="86" t="s">
        <v>12</v>
      </c>
      <c r="E49" s="129">
        <v>4</v>
      </c>
      <c r="F49" s="129">
        <v>0</v>
      </c>
      <c r="G49" s="129">
        <v>4</v>
      </c>
      <c r="H49" s="162">
        <v>0</v>
      </c>
    </row>
    <row r="50" spans="1:8" ht="13.5">
      <c r="A50" s="216"/>
      <c r="B50" s="196"/>
      <c r="C50" s="196"/>
      <c r="D50" s="86" t="s">
        <v>19</v>
      </c>
      <c r="E50" s="129">
        <v>3</v>
      </c>
      <c r="F50" s="129">
        <v>0</v>
      </c>
      <c r="G50" s="129">
        <v>3</v>
      </c>
      <c r="H50" s="162">
        <v>0</v>
      </c>
    </row>
    <row r="51" spans="1:8" ht="13.5">
      <c r="A51" s="214" t="s">
        <v>31</v>
      </c>
      <c r="B51" s="200"/>
      <c r="C51" s="200"/>
      <c r="D51" s="89" t="s">
        <v>222</v>
      </c>
      <c r="E51" s="137">
        <v>5679</v>
      </c>
      <c r="F51" s="138">
        <v>74</v>
      </c>
      <c r="G51" s="137">
        <v>5074</v>
      </c>
      <c r="H51" s="170">
        <v>531</v>
      </c>
    </row>
    <row r="52" spans="1:8" ht="13.5">
      <c r="A52" s="215"/>
      <c r="B52" s="196" t="s">
        <v>32</v>
      </c>
      <c r="C52" s="196"/>
      <c r="D52" s="114" t="s">
        <v>226</v>
      </c>
      <c r="E52" s="171">
        <v>5605</v>
      </c>
      <c r="F52" s="172">
        <v>47</v>
      </c>
      <c r="G52" s="171">
        <v>5028</v>
      </c>
      <c r="H52" s="173">
        <v>530</v>
      </c>
    </row>
    <row r="53" spans="1:8" ht="13.5">
      <c r="A53" s="215"/>
      <c r="B53" s="196"/>
      <c r="C53" s="196"/>
      <c r="D53" s="122" t="s">
        <v>22</v>
      </c>
      <c r="E53" s="152">
        <v>190</v>
      </c>
      <c r="F53" s="152">
        <v>0</v>
      </c>
      <c r="G53" s="152">
        <v>0</v>
      </c>
      <c r="H53" s="174">
        <v>190</v>
      </c>
    </row>
    <row r="54" spans="1:8" ht="13.5">
      <c r="A54" s="215"/>
      <c r="B54" s="196"/>
      <c r="C54" s="196"/>
      <c r="D54" s="122" t="s">
        <v>23</v>
      </c>
      <c r="E54" s="152">
        <v>0</v>
      </c>
      <c r="F54" s="152">
        <v>0</v>
      </c>
      <c r="G54" s="152">
        <v>0</v>
      </c>
      <c r="H54" s="174">
        <v>0</v>
      </c>
    </row>
    <row r="55" spans="1:8" ht="13.5">
      <c r="A55" s="215"/>
      <c r="B55" s="196"/>
      <c r="C55" s="196"/>
      <c r="D55" s="122" t="s">
        <v>24</v>
      </c>
      <c r="E55" s="152">
        <v>311</v>
      </c>
      <c r="F55" s="152">
        <v>0</v>
      </c>
      <c r="G55" s="152">
        <v>0</v>
      </c>
      <c r="H55" s="174">
        <v>311</v>
      </c>
    </row>
    <row r="56" spans="1:8" ht="13.5">
      <c r="A56" s="215"/>
      <c r="B56" s="196"/>
      <c r="C56" s="196"/>
      <c r="D56" s="86" t="s">
        <v>25</v>
      </c>
      <c r="E56" s="129">
        <v>0</v>
      </c>
      <c r="F56" s="129">
        <v>0</v>
      </c>
      <c r="G56" s="129">
        <v>0</v>
      </c>
      <c r="H56" s="162">
        <v>0</v>
      </c>
    </row>
    <row r="57" spans="1:8" ht="13.5">
      <c r="A57" s="215"/>
      <c r="B57" s="196"/>
      <c r="C57" s="196"/>
      <c r="D57" s="86" t="s">
        <v>37</v>
      </c>
      <c r="E57" s="129">
        <v>0</v>
      </c>
      <c r="F57" s="129">
        <v>0</v>
      </c>
      <c r="G57" s="129">
        <v>0</v>
      </c>
      <c r="H57" s="162">
        <v>0</v>
      </c>
    </row>
    <row r="58" spans="1:8" ht="13.5">
      <c r="A58" s="215"/>
      <c r="B58" s="196"/>
      <c r="C58" s="196"/>
      <c r="D58" s="86" t="s">
        <v>38</v>
      </c>
      <c r="E58" s="129">
        <v>0</v>
      </c>
      <c r="F58" s="129">
        <v>0</v>
      </c>
      <c r="G58" s="129">
        <v>0</v>
      </c>
      <c r="H58" s="162">
        <v>0</v>
      </c>
    </row>
    <row r="59" spans="1:8" ht="13.5">
      <c r="A59" s="215"/>
      <c r="B59" s="196" t="s">
        <v>33</v>
      </c>
      <c r="C59" s="196"/>
      <c r="D59" s="122" t="s">
        <v>225</v>
      </c>
      <c r="E59" s="154">
        <v>5104</v>
      </c>
      <c r="F59" s="152">
        <v>47</v>
      </c>
      <c r="G59" s="154">
        <v>5028</v>
      </c>
      <c r="H59" s="174">
        <v>29</v>
      </c>
    </row>
    <row r="60" spans="1:8" ht="13.5">
      <c r="A60" s="215"/>
      <c r="B60" s="196"/>
      <c r="C60" s="196"/>
      <c r="D60" s="86" t="s">
        <v>26</v>
      </c>
      <c r="E60" s="128">
        <v>4925</v>
      </c>
      <c r="F60" s="129">
        <v>27</v>
      </c>
      <c r="G60" s="128">
        <v>4869</v>
      </c>
      <c r="H60" s="162">
        <v>29</v>
      </c>
    </row>
    <row r="61" spans="1:8" ht="13.5">
      <c r="A61" s="215"/>
      <c r="B61" s="196"/>
      <c r="C61" s="196"/>
      <c r="D61" s="86" t="s">
        <v>27</v>
      </c>
      <c r="E61" s="129">
        <v>72</v>
      </c>
      <c r="F61" s="129">
        <v>4</v>
      </c>
      <c r="G61" s="129">
        <v>68</v>
      </c>
      <c r="H61" s="162">
        <v>0</v>
      </c>
    </row>
    <row r="62" spans="1:8" ht="13.5">
      <c r="A62" s="215"/>
      <c r="B62" s="196"/>
      <c r="C62" s="196"/>
      <c r="D62" s="86" t="s">
        <v>28</v>
      </c>
      <c r="E62" s="129">
        <v>54</v>
      </c>
      <c r="F62" s="129">
        <v>8</v>
      </c>
      <c r="G62" s="129">
        <v>46</v>
      </c>
      <c r="H62" s="162">
        <v>0</v>
      </c>
    </row>
    <row r="63" spans="1:8" ht="13.5">
      <c r="A63" s="215"/>
      <c r="B63" s="196"/>
      <c r="C63" s="196"/>
      <c r="D63" s="86" t="s">
        <v>29</v>
      </c>
      <c r="E63" s="129">
        <v>51</v>
      </c>
      <c r="F63" s="129">
        <v>8</v>
      </c>
      <c r="G63" s="129">
        <v>43</v>
      </c>
      <c r="H63" s="162">
        <v>0</v>
      </c>
    </row>
    <row r="64" spans="1:8" ht="13.5">
      <c r="A64" s="215"/>
      <c r="B64" s="196"/>
      <c r="C64" s="196"/>
      <c r="D64" s="86" t="s">
        <v>30</v>
      </c>
      <c r="E64" s="129">
        <v>2</v>
      </c>
      <c r="F64" s="129">
        <v>0</v>
      </c>
      <c r="G64" s="129">
        <v>2</v>
      </c>
      <c r="H64" s="162">
        <v>0</v>
      </c>
    </row>
    <row r="65" spans="1:8" ht="13.5">
      <c r="A65" s="215"/>
      <c r="B65" s="196" t="s">
        <v>34</v>
      </c>
      <c r="C65" s="196"/>
      <c r="D65" s="114" t="s">
        <v>5</v>
      </c>
      <c r="E65" s="172">
        <v>74</v>
      </c>
      <c r="F65" s="172">
        <v>27</v>
      </c>
      <c r="G65" s="172">
        <v>46</v>
      </c>
      <c r="H65" s="173">
        <v>1</v>
      </c>
    </row>
    <row r="66" spans="1:8" ht="13.5">
      <c r="A66" s="215"/>
      <c r="B66" s="196"/>
      <c r="C66" s="196"/>
      <c r="D66" s="86" t="s">
        <v>39</v>
      </c>
      <c r="E66" s="129">
        <v>46</v>
      </c>
      <c r="F66" s="129">
        <v>9</v>
      </c>
      <c r="G66" s="129">
        <v>37</v>
      </c>
      <c r="H66" s="162">
        <v>0</v>
      </c>
    </row>
    <row r="67" spans="1:8" ht="13.5">
      <c r="A67" s="215"/>
      <c r="B67" s="196"/>
      <c r="C67" s="196"/>
      <c r="D67" s="86" t="s">
        <v>40</v>
      </c>
      <c r="E67" s="129">
        <v>1</v>
      </c>
      <c r="F67" s="129">
        <v>0</v>
      </c>
      <c r="G67" s="129">
        <v>0</v>
      </c>
      <c r="H67" s="162">
        <v>1</v>
      </c>
    </row>
    <row r="68" spans="1:8" ht="15" customHeight="1">
      <c r="A68" s="215"/>
      <c r="B68" s="196"/>
      <c r="C68" s="196"/>
      <c r="D68" s="86" t="s">
        <v>41</v>
      </c>
      <c r="E68" s="129">
        <v>0</v>
      </c>
      <c r="F68" s="129">
        <v>0</v>
      </c>
      <c r="G68" s="129">
        <v>0</v>
      </c>
      <c r="H68" s="162">
        <v>0</v>
      </c>
    </row>
    <row r="69" spans="1:8" ht="15" customHeight="1">
      <c r="A69" s="215"/>
      <c r="B69" s="196"/>
      <c r="C69" s="196"/>
      <c r="D69" s="86" t="s">
        <v>42</v>
      </c>
      <c r="E69" s="129">
        <v>0</v>
      </c>
      <c r="F69" s="129">
        <v>0</v>
      </c>
      <c r="G69" s="129">
        <v>0</v>
      </c>
      <c r="H69" s="162">
        <v>0</v>
      </c>
    </row>
    <row r="70" spans="1:8" ht="13.5">
      <c r="A70" s="215"/>
      <c r="B70" s="196"/>
      <c r="C70" s="196"/>
      <c r="D70" s="86" t="s">
        <v>43</v>
      </c>
      <c r="E70" s="129">
        <v>27</v>
      </c>
      <c r="F70" s="129">
        <v>18</v>
      </c>
      <c r="G70" s="129">
        <v>9</v>
      </c>
      <c r="H70" s="162">
        <v>0</v>
      </c>
    </row>
    <row r="71" spans="1:8" ht="13.5">
      <c r="A71" s="214" t="s">
        <v>86</v>
      </c>
      <c r="B71" s="200"/>
      <c r="C71" s="200"/>
      <c r="D71" s="89" t="s">
        <v>44</v>
      </c>
      <c r="E71" s="137">
        <v>16035</v>
      </c>
      <c r="F71" s="138">
        <v>89</v>
      </c>
      <c r="G71" s="137">
        <v>15093</v>
      </c>
      <c r="H71" s="170">
        <v>853</v>
      </c>
    </row>
    <row r="72" spans="1:8" ht="13.5">
      <c r="A72" s="217"/>
      <c r="B72" s="196" t="s">
        <v>68</v>
      </c>
      <c r="C72" s="196"/>
      <c r="D72" s="115" t="s">
        <v>49</v>
      </c>
      <c r="E72" s="175">
        <v>10119</v>
      </c>
      <c r="F72" s="176">
        <v>35</v>
      </c>
      <c r="G72" s="175">
        <v>9545</v>
      </c>
      <c r="H72" s="177">
        <v>539</v>
      </c>
    </row>
    <row r="73" spans="1:8" ht="13.5">
      <c r="A73" s="217"/>
      <c r="B73" s="196"/>
      <c r="C73" s="196"/>
      <c r="D73" s="86" t="s">
        <v>87</v>
      </c>
      <c r="E73" s="129">
        <v>602</v>
      </c>
      <c r="F73" s="129">
        <v>7</v>
      </c>
      <c r="G73" s="129">
        <v>595</v>
      </c>
      <c r="H73" s="162">
        <v>0</v>
      </c>
    </row>
    <row r="74" spans="1:8" ht="13.5">
      <c r="A74" s="217"/>
      <c r="B74" s="196" t="s">
        <v>88</v>
      </c>
      <c r="C74" s="196"/>
      <c r="D74" s="115" t="s">
        <v>49</v>
      </c>
      <c r="E74" s="175">
        <v>9517</v>
      </c>
      <c r="F74" s="176">
        <v>28</v>
      </c>
      <c r="G74" s="175">
        <v>8950</v>
      </c>
      <c r="H74" s="177">
        <v>539</v>
      </c>
    </row>
    <row r="75" spans="1:8" ht="13.5">
      <c r="A75" s="217"/>
      <c r="B75" s="196"/>
      <c r="C75" s="196"/>
      <c r="D75" s="86" t="s">
        <v>89</v>
      </c>
      <c r="E75" s="128">
        <v>8183</v>
      </c>
      <c r="F75" s="129">
        <v>19</v>
      </c>
      <c r="G75" s="128">
        <v>7977</v>
      </c>
      <c r="H75" s="162">
        <v>187</v>
      </c>
    </row>
    <row r="76" spans="1:8" ht="13.5">
      <c r="A76" s="217"/>
      <c r="B76" s="196"/>
      <c r="C76" s="196"/>
      <c r="D76" s="86" t="s">
        <v>90</v>
      </c>
      <c r="E76" s="129">
        <v>579</v>
      </c>
      <c r="F76" s="129">
        <v>5</v>
      </c>
      <c r="G76" s="129">
        <v>536</v>
      </c>
      <c r="H76" s="162">
        <v>38</v>
      </c>
    </row>
    <row r="77" spans="1:8" ht="13.5">
      <c r="A77" s="217"/>
      <c r="B77" s="196"/>
      <c r="C77" s="196"/>
      <c r="D77" s="86" t="s">
        <v>91</v>
      </c>
      <c r="E77" s="129">
        <v>385</v>
      </c>
      <c r="F77" s="129">
        <v>3</v>
      </c>
      <c r="G77" s="129">
        <v>203</v>
      </c>
      <c r="H77" s="162">
        <v>179</v>
      </c>
    </row>
    <row r="78" spans="1:8" ht="13.5">
      <c r="A78" s="217"/>
      <c r="B78" s="196"/>
      <c r="C78" s="196"/>
      <c r="D78" s="86" t="s">
        <v>92</v>
      </c>
      <c r="E78" s="129">
        <v>232</v>
      </c>
      <c r="F78" s="129">
        <v>1</v>
      </c>
      <c r="G78" s="129">
        <v>175</v>
      </c>
      <c r="H78" s="162">
        <v>56</v>
      </c>
    </row>
    <row r="79" spans="1:8" ht="13.5">
      <c r="A79" s="217"/>
      <c r="B79" s="196"/>
      <c r="C79" s="196"/>
      <c r="D79" s="86" t="s">
        <v>93</v>
      </c>
      <c r="E79" s="129">
        <v>21</v>
      </c>
      <c r="F79" s="129">
        <v>0</v>
      </c>
      <c r="G79" s="129">
        <v>15</v>
      </c>
      <c r="H79" s="162">
        <v>6</v>
      </c>
    </row>
    <row r="80" spans="1:8" ht="13.5">
      <c r="A80" s="217"/>
      <c r="B80" s="196"/>
      <c r="C80" s="196"/>
      <c r="D80" s="86" t="s">
        <v>94</v>
      </c>
      <c r="E80" s="129">
        <v>27</v>
      </c>
      <c r="F80" s="129">
        <v>0</v>
      </c>
      <c r="G80" s="129">
        <v>7</v>
      </c>
      <c r="H80" s="162">
        <v>20</v>
      </c>
    </row>
    <row r="81" spans="1:8" ht="13.5">
      <c r="A81" s="217"/>
      <c r="B81" s="196"/>
      <c r="C81" s="196"/>
      <c r="D81" s="86" t="s">
        <v>95</v>
      </c>
      <c r="E81" s="129">
        <v>90</v>
      </c>
      <c r="F81" s="129">
        <v>0</v>
      </c>
      <c r="G81" s="129">
        <v>37</v>
      </c>
      <c r="H81" s="162">
        <v>53</v>
      </c>
    </row>
    <row r="82" spans="1:8" ht="13.5">
      <c r="A82" s="217"/>
      <c r="B82" s="196" t="s">
        <v>96</v>
      </c>
      <c r="C82" s="196"/>
      <c r="D82" s="115" t="s">
        <v>226</v>
      </c>
      <c r="E82" s="176">
        <v>232</v>
      </c>
      <c r="F82" s="176">
        <v>4</v>
      </c>
      <c r="G82" s="176">
        <v>222</v>
      </c>
      <c r="H82" s="177">
        <v>6</v>
      </c>
    </row>
    <row r="83" spans="1:8" ht="13.5">
      <c r="A83" s="217"/>
      <c r="B83" s="196"/>
      <c r="C83" s="196"/>
      <c r="D83" s="86" t="s">
        <v>89</v>
      </c>
      <c r="E83" s="129">
        <v>132</v>
      </c>
      <c r="F83" s="129">
        <v>0</v>
      </c>
      <c r="G83" s="129">
        <v>130</v>
      </c>
      <c r="H83" s="162">
        <v>2</v>
      </c>
    </row>
    <row r="84" spans="1:8" ht="13.5">
      <c r="A84" s="217"/>
      <c r="B84" s="196"/>
      <c r="C84" s="196"/>
      <c r="D84" s="86" t="s">
        <v>91</v>
      </c>
      <c r="E84" s="129">
        <v>49</v>
      </c>
      <c r="F84" s="129">
        <v>1</v>
      </c>
      <c r="G84" s="129">
        <v>46</v>
      </c>
      <c r="H84" s="162">
        <v>2</v>
      </c>
    </row>
    <row r="85" spans="1:8" ht="13.5">
      <c r="A85" s="217"/>
      <c r="B85" s="196"/>
      <c r="C85" s="196"/>
      <c r="D85" s="86" t="s">
        <v>94</v>
      </c>
      <c r="E85" s="129">
        <v>47</v>
      </c>
      <c r="F85" s="129">
        <v>3</v>
      </c>
      <c r="G85" s="129">
        <v>42</v>
      </c>
      <c r="H85" s="162">
        <v>2</v>
      </c>
    </row>
    <row r="86" spans="1:8" ht="13.5">
      <c r="A86" s="217"/>
      <c r="B86" s="196"/>
      <c r="C86" s="196"/>
      <c r="D86" s="86" t="s">
        <v>95</v>
      </c>
      <c r="E86" s="129">
        <v>4</v>
      </c>
      <c r="F86" s="129">
        <v>0</v>
      </c>
      <c r="G86" s="129">
        <v>4</v>
      </c>
      <c r="H86" s="162">
        <v>0</v>
      </c>
    </row>
    <row r="87" spans="1:8" ht="13.5">
      <c r="A87" s="217"/>
      <c r="B87" s="196" t="s">
        <v>97</v>
      </c>
      <c r="C87" s="196"/>
      <c r="D87" s="115" t="s">
        <v>226</v>
      </c>
      <c r="E87" s="175">
        <v>4315</v>
      </c>
      <c r="F87" s="176">
        <v>8</v>
      </c>
      <c r="G87" s="175">
        <v>4191</v>
      </c>
      <c r="H87" s="177">
        <v>116</v>
      </c>
    </row>
    <row r="88" spans="1:8" ht="13.5">
      <c r="A88" s="217"/>
      <c r="B88" s="196"/>
      <c r="C88" s="196"/>
      <c r="D88" s="86" t="s">
        <v>89</v>
      </c>
      <c r="E88" s="128">
        <v>4279</v>
      </c>
      <c r="F88" s="129">
        <v>8</v>
      </c>
      <c r="G88" s="128">
        <v>4156</v>
      </c>
      <c r="H88" s="162">
        <v>115</v>
      </c>
    </row>
    <row r="89" spans="1:8" ht="13.5">
      <c r="A89" s="217"/>
      <c r="B89" s="196"/>
      <c r="C89" s="196"/>
      <c r="D89" s="86" t="s">
        <v>91</v>
      </c>
      <c r="E89" s="129">
        <v>36</v>
      </c>
      <c r="F89" s="129">
        <v>0</v>
      </c>
      <c r="G89" s="129">
        <v>35</v>
      </c>
      <c r="H89" s="162">
        <v>1</v>
      </c>
    </row>
    <row r="90" spans="1:8" ht="13.5">
      <c r="A90" s="217"/>
      <c r="B90" s="196"/>
      <c r="C90" s="196"/>
      <c r="D90" s="86" t="s">
        <v>98</v>
      </c>
      <c r="E90" s="129">
        <v>0</v>
      </c>
      <c r="F90" s="129">
        <v>0</v>
      </c>
      <c r="G90" s="129">
        <v>0</v>
      </c>
      <c r="H90" s="162">
        <v>0</v>
      </c>
    </row>
    <row r="91" spans="1:8" ht="13.5">
      <c r="A91" s="217"/>
      <c r="B91" s="196" t="s">
        <v>99</v>
      </c>
      <c r="C91" s="196"/>
      <c r="D91" s="115" t="s">
        <v>226</v>
      </c>
      <c r="E91" s="175">
        <v>1369</v>
      </c>
      <c r="F91" s="176">
        <v>42</v>
      </c>
      <c r="G91" s="175">
        <v>1135</v>
      </c>
      <c r="H91" s="177">
        <v>192</v>
      </c>
    </row>
    <row r="92" spans="1:8" ht="13.5">
      <c r="A92" s="217"/>
      <c r="B92" s="196"/>
      <c r="C92" s="196"/>
      <c r="D92" s="87" t="s">
        <v>158</v>
      </c>
      <c r="E92" s="129">
        <v>87</v>
      </c>
      <c r="F92" s="129">
        <v>6</v>
      </c>
      <c r="G92" s="129">
        <v>81</v>
      </c>
      <c r="H92" s="162">
        <v>0</v>
      </c>
    </row>
    <row r="93" spans="1:8" ht="13.5">
      <c r="A93" s="217"/>
      <c r="B93" s="196"/>
      <c r="C93" s="196"/>
      <c r="D93" s="87" t="s">
        <v>159</v>
      </c>
      <c r="E93" s="129">
        <v>2</v>
      </c>
      <c r="F93" s="129">
        <v>2</v>
      </c>
      <c r="G93" s="129">
        <v>0</v>
      </c>
      <c r="H93" s="162">
        <v>0</v>
      </c>
    </row>
    <row r="94" spans="1:8" ht="13.5">
      <c r="A94" s="217"/>
      <c r="B94" s="196"/>
      <c r="C94" s="196"/>
      <c r="D94" s="87" t="s">
        <v>160</v>
      </c>
      <c r="E94" s="129">
        <v>1</v>
      </c>
      <c r="F94" s="129">
        <v>0</v>
      </c>
      <c r="G94" s="129">
        <v>1</v>
      </c>
      <c r="H94" s="162">
        <v>0</v>
      </c>
    </row>
    <row r="95" spans="1:8" ht="13.5">
      <c r="A95" s="217"/>
      <c r="B95" s="196"/>
      <c r="C95" s="196"/>
      <c r="D95" s="87" t="s">
        <v>161</v>
      </c>
      <c r="E95" s="129">
        <v>24</v>
      </c>
      <c r="F95" s="129">
        <v>20</v>
      </c>
      <c r="G95" s="129">
        <v>4</v>
      </c>
      <c r="H95" s="162">
        <v>0</v>
      </c>
    </row>
    <row r="96" spans="1:8" ht="13.5">
      <c r="A96" s="217"/>
      <c r="B96" s="196"/>
      <c r="C96" s="196"/>
      <c r="D96" s="87" t="s">
        <v>162</v>
      </c>
      <c r="E96" s="129">
        <v>446</v>
      </c>
      <c r="F96" s="129">
        <v>0</v>
      </c>
      <c r="G96" s="129">
        <v>436</v>
      </c>
      <c r="H96" s="162">
        <v>10</v>
      </c>
    </row>
    <row r="97" spans="1:8" ht="13.5">
      <c r="A97" s="217"/>
      <c r="B97" s="196"/>
      <c r="C97" s="196"/>
      <c r="D97" s="87" t="s">
        <v>163</v>
      </c>
      <c r="E97" s="129">
        <v>1</v>
      </c>
      <c r="F97" s="129">
        <v>0</v>
      </c>
      <c r="G97" s="129">
        <v>0</v>
      </c>
      <c r="H97" s="162">
        <v>1</v>
      </c>
    </row>
    <row r="98" spans="1:8" ht="13.5">
      <c r="A98" s="217"/>
      <c r="B98" s="196"/>
      <c r="C98" s="196"/>
      <c r="D98" s="98" t="s">
        <v>164</v>
      </c>
      <c r="E98" s="144">
        <v>78</v>
      </c>
      <c r="F98" s="144">
        <v>0</v>
      </c>
      <c r="G98" s="144">
        <v>77</v>
      </c>
      <c r="H98" s="168">
        <v>1</v>
      </c>
    </row>
    <row r="99" spans="1:8" ht="13.5">
      <c r="A99" s="217"/>
      <c r="B99" s="196"/>
      <c r="C99" s="196"/>
      <c r="D99" s="87" t="s">
        <v>165</v>
      </c>
      <c r="E99" s="129">
        <v>0</v>
      </c>
      <c r="F99" s="129">
        <v>0</v>
      </c>
      <c r="G99" s="129">
        <v>0</v>
      </c>
      <c r="H99" s="162">
        <v>0</v>
      </c>
    </row>
    <row r="100" spans="1:8" ht="13.5">
      <c r="A100" s="217"/>
      <c r="B100" s="196"/>
      <c r="C100" s="196"/>
      <c r="D100" s="87" t="s">
        <v>166</v>
      </c>
      <c r="E100" s="129">
        <v>0</v>
      </c>
      <c r="F100" s="129">
        <v>0</v>
      </c>
      <c r="G100" s="129">
        <v>0</v>
      </c>
      <c r="H100" s="162">
        <v>0</v>
      </c>
    </row>
    <row r="101" spans="1:8" ht="13.5">
      <c r="A101" s="217"/>
      <c r="B101" s="196"/>
      <c r="C101" s="196"/>
      <c r="D101" s="87" t="s">
        <v>167</v>
      </c>
      <c r="E101" s="129">
        <v>69</v>
      </c>
      <c r="F101" s="129">
        <v>0</v>
      </c>
      <c r="G101" s="129">
        <v>69</v>
      </c>
      <c r="H101" s="162">
        <v>0</v>
      </c>
    </row>
    <row r="102" spans="1:8" ht="13.5">
      <c r="A102" s="217"/>
      <c r="B102" s="196"/>
      <c r="C102" s="196"/>
      <c r="D102" s="87" t="s">
        <v>168</v>
      </c>
      <c r="E102" s="129">
        <v>0</v>
      </c>
      <c r="F102" s="129">
        <v>0</v>
      </c>
      <c r="G102" s="129">
        <v>0</v>
      </c>
      <c r="H102" s="162">
        <v>0</v>
      </c>
    </row>
    <row r="103" spans="1:8" ht="13.5">
      <c r="A103" s="217"/>
      <c r="B103" s="196"/>
      <c r="C103" s="196"/>
      <c r="D103" s="87" t="s">
        <v>169</v>
      </c>
      <c r="E103" s="129">
        <v>9</v>
      </c>
      <c r="F103" s="129">
        <v>0</v>
      </c>
      <c r="G103" s="129">
        <v>8</v>
      </c>
      <c r="H103" s="162">
        <v>1</v>
      </c>
    </row>
    <row r="104" spans="1:8" ht="13.5">
      <c r="A104" s="217"/>
      <c r="B104" s="196"/>
      <c r="C104" s="196"/>
      <c r="D104" s="98" t="s">
        <v>170</v>
      </c>
      <c r="E104" s="144">
        <v>46</v>
      </c>
      <c r="F104" s="144">
        <v>0</v>
      </c>
      <c r="G104" s="144">
        <v>45</v>
      </c>
      <c r="H104" s="168">
        <v>1</v>
      </c>
    </row>
    <row r="105" spans="1:8" ht="13.5">
      <c r="A105" s="217"/>
      <c r="B105" s="196"/>
      <c r="C105" s="196"/>
      <c r="D105" s="87" t="s">
        <v>171</v>
      </c>
      <c r="E105" s="129">
        <v>1</v>
      </c>
      <c r="F105" s="129">
        <v>0</v>
      </c>
      <c r="G105" s="129">
        <v>1</v>
      </c>
      <c r="H105" s="162">
        <v>0</v>
      </c>
    </row>
    <row r="106" spans="1:8" ht="13.5">
      <c r="A106" s="217"/>
      <c r="B106" s="196"/>
      <c r="C106" s="196"/>
      <c r="D106" s="87" t="s">
        <v>172</v>
      </c>
      <c r="E106" s="129">
        <v>0</v>
      </c>
      <c r="F106" s="129">
        <v>0</v>
      </c>
      <c r="G106" s="129">
        <v>0</v>
      </c>
      <c r="H106" s="162">
        <v>0</v>
      </c>
    </row>
    <row r="107" spans="1:8" ht="13.5">
      <c r="A107" s="217"/>
      <c r="B107" s="196"/>
      <c r="C107" s="196"/>
      <c r="D107" s="87" t="s">
        <v>173</v>
      </c>
      <c r="E107" s="129">
        <v>0</v>
      </c>
      <c r="F107" s="129">
        <v>0</v>
      </c>
      <c r="G107" s="129">
        <v>0</v>
      </c>
      <c r="H107" s="162">
        <v>0</v>
      </c>
    </row>
    <row r="108" spans="1:8" ht="13.5">
      <c r="A108" s="217"/>
      <c r="B108" s="196"/>
      <c r="C108" s="196"/>
      <c r="D108" s="87" t="s">
        <v>169</v>
      </c>
      <c r="E108" s="129">
        <v>45</v>
      </c>
      <c r="F108" s="129">
        <v>0</v>
      </c>
      <c r="G108" s="129">
        <v>44</v>
      </c>
      <c r="H108" s="162">
        <v>1</v>
      </c>
    </row>
    <row r="109" spans="1:8" ht="13.5">
      <c r="A109" s="217"/>
      <c r="B109" s="196"/>
      <c r="C109" s="196"/>
      <c r="D109" s="98" t="s">
        <v>174</v>
      </c>
      <c r="E109" s="144">
        <v>144</v>
      </c>
      <c r="F109" s="144">
        <v>6</v>
      </c>
      <c r="G109" s="144">
        <v>17</v>
      </c>
      <c r="H109" s="168">
        <v>121</v>
      </c>
    </row>
    <row r="110" spans="1:8" ht="13.5">
      <c r="A110" s="217"/>
      <c r="B110" s="196"/>
      <c r="C110" s="196"/>
      <c r="D110" s="87" t="s">
        <v>175</v>
      </c>
      <c r="E110" s="129">
        <v>7</v>
      </c>
      <c r="F110" s="129">
        <v>0</v>
      </c>
      <c r="G110" s="129">
        <v>0</v>
      </c>
      <c r="H110" s="162">
        <v>7</v>
      </c>
    </row>
    <row r="111" spans="1:8" ht="13.5">
      <c r="A111" s="217"/>
      <c r="B111" s="196"/>
      <c r="C111" s="196"/>
      <c r="D111" s="87" t="s">
        <v>176</v>
      </c>
      <c r="E111" s="129">
        <v>6</v>
      </c>
      <c r="F111" s="129">
        <v>1</v>
      </c>
      <c r="G111" s="129">
        <v>2</v>
      </c>
      <c r="H111" s="162">
        <v>3</v>
      </c>
    </row>
    <row r="112" spans="1:8" ht="13.5">
      <c r="A112" s="217"/>
      <c r="B112" s="196"/>
      <c r="C112" s="196"/>
      <c r="D112" s="87" t="s">
        <v>177</v>
      </c>
      <c r="E112" s="129">
        <v>51</v>
      </c>
      <c r="F112" s="129">
        <v>0</v>
      </c>
      <c r="G112" s="129">
        <v>4</v>
      </c>
      <c r="H112" s="162">
        <v>47</v>
      </c>
    </row>
    <row r="113" spans="1:8" ht="13.5">
      <c r="A113" s="217"/>
      <c r="B113" s="196"/>
      <c r="C113" s="196"/>
      <c r="D113" s="87" t="s">
        <v>178</v>
      </c>
      <c r="E113" s="129">
        <v>4</v>
      </c>
      <c r="F113" s="129">
        <v>0</v>
      </c>
      <c r="G113" s="129">
        <v>1</v>
      </c>
      <c r="H113" s="162">
        <v>3</v>
      </c>
    </row>
    <row r="114" spans="1:8" ht="13.5">
      <c r="A114" s="217"/>
      <c r="B114" s="196"/>
      <c r="C114" s="196"/>
      <c r="D114" s="87" t="s">
        <v>169</v>
      </c>
      <c r="E114" s="129">
        <v>76</v>
      </c>
      <c r="F114" s="129">
        <v>5</v>
      </c>
      <c r="G114" s="129">
        <v>10</v>
      </c>
      <c r="H114" s="162">
        <v>61</v>
      </c>
    </row>
    <row r="115" spans="1:8" ht="13.5">
      <c r="A115" s="217"/>
      <c r="B115" s="196"/>
      <c r="C115" s="196"/>
      <c r="D115" s="100" t="s">
        <v>247</v>
      </c>
      <c r="E115" s="144">
        <v>540</v>
      </c>
      <c r="F115" s="144">
        <v>8</v>
      </c>
      <c r="G115" s="144">
        <v>474</v>
      </c>
      <c r="H115" s="168">
        <v>58</v>
      </c>
    </row>
    <row r="116" spans="1:8" ht="13.5">
      <c r="A116" s="214" t="s">
        <v>101</v>
      </c>
      <c r="B116" s="200"/>
      <c r="C116" s="200"/>
      <c r="D116" s="89" t="s">
        <v>222</v>
      </c>
      <c r="E116" s="138">
        <v>226</v>
      </c>
      <c r="F116" s="138">
        <v>9</v>
      </c>
      <c r="G116" s="138">
        <v>60</v>
      </c>
      <c r="H116" s="170">
        <v>157</v>
      </c>
    </row>
    <row r="117" spans="1:8" ht="14.25" customHeight="1">
      <c r="A117" s="218"/>
      <c r="B117" s="196" t="s">
        <v>102</v>
      </c>
      <c r="C117" s="196"/>
      <c r="D117" s="114" t="s">
        <v>226</v>
      </c>
      <c r="E117" s="172">
        <v>55</v>
      </c>
      <c r="F117" s="172">
        <v>0</v>
      </c>
      <c r="G117" s="172">
        <v>28</v>
      </c>
      <c r="H117" s="173">
        <v>27</v>
      </c>
    </row>
    <row r="118" spans="1:8" ht="14.25" customHeight="1">
      <c r="A118" s="218"/>
      <c r="B118" s="196"/>
      <c r="C118" s="196"/>
      <c r="D118" s="87" t="s">
        <v>179</v>
      </c>
      <c r="E118" s="129">
        <v>54</v>
      </c>
      <c r="F118" s="129">
        <v>0</v>
      </c>
      <c r="G118" s="129">
        <v>27</v>
      </c>
      <c r="H118" s="162">
        <v>27</v>
      </c>
    </row>
    <row r="119" spans="1:8" ht="14.25" customHeight="1">
      <c r="A119" s="218"/>
      <c r="B119" s="196"/>
      <c r="C119" s="196"/>
      <c r="D119" s="87" t="s">
        <v>180</v>
      </c>
      <c r="E119" s="129">
        <v>1</v>
      </c>
      <c r="F119" s="129">
        <v>0</v>
      </c>
      <c r="G119" s="129">
        <v>1</v>
      </c>
      <c r="H119" s="162">
        <v>0</v>
      </c>
    </row>
    <row r="120" spans="1:8" ht="14.25" customHeight="1">
      <c r="A120" s="218"/>
      <c r="B120" s="196"/>
      <c r="C120" s="196"/>
      <c r="D120" s="87" t="s">
        <v>181</v>
      </c>
      <c r="E120" s="129">
        <v>0</v>
      </c>
      <c r="F120" s="129">
        <v>0</v>
      </c>
      <c r="G120" s="129">
        <v>0</v>
      </c>
      <c r="H120" s="162">
        <v>0</v>
      </c>
    </row>
    <row r="121" spans="1:8" ht="13.5">
      <c r="A121" s="218"/>
      <c r="B121" s="196" t="s">
        <v>103</v>
      </c>
      <c r="C121" s="196"/>
      <c r="D121" s="114" t="s">
        <v>225</v>
      </c>
      <c r="E121" s="172">
        <v>109</v>
      </c>
      <c r="F121" s="172">
        <v>1</v>
      </c>
      <c r="G121" s="172">
        <v>9</v>
      </c>
      <c r="H121" s="173">
        <v>99</v>
      </c>
    </row>
    <row r="122" spans="1:8" ht="13.5">
      <c r="A122" s="218"/>
      <c r="B122" s="196"/>
      <c r="C122" s="196"/>
      <c r="D122" s="87" t="s">
        <v>179</v>
      </c>
      <c r="E122" s="129">
        <v>5</v>
      </c>
      <c r="F122" s="129">
        <v>0</v>
      </c>
      <c r="G122" s="129">
        <v>2</v>
      </c>
      <c r="H122" s="162">
        <v>3</v>
      </c>
    </row>
    <row r="123" spans="1:8" ht="13.5">
      <c r="A123" s="218"/>
      <c r="B123" s="196"/>
      <c r="C123" s="196"/>
      <c r="D123" s="87" t="s">
        <v>180</v>
      </c>
      <c r="E123" s="129">
        <v>1</v>
      </c>
      <c r="F123" s="129">
        <v>0</v>
      </c>
      <c r="G123" s="129">
        <v>0</v>
      </c>
      <c r="H123" s="162">
        <v>1</v>
      </c>
    </row>
    <row r="124" spans="1:8" ht="13.5">
      <c r="A124" s="218"/>
      <c r="B124" s="196"/>
      <c r="C124" s="196"/>
      <c r="D124" s="87" t="s">
        <v>181</v>
      </c>
      <c r="E124" s="129">
        <v>103</v>
      </c>
      <c r="F124" s="129">
        <v>1</v>
      </c>
      <c r="G124" s="129">
        <v>7</v>
      </c>
      <c r="H124" s="162">
        <v>95</v>
      </c>
    </row>
    <row r="125" spans="1:8" ht="13.5">
      <c r="A125" s="218"/>
      <c r="B125" s="196" t="s">
        <v>104</v>
      </c>
      <c r="C125" s="196"/>
      <c r="D125" s="116" t="s">
        <v>226</v>
      </c>
      <c r="E125" s="172">
        <v>62</v>
      </c>
      <c r="F125" s="172">
        <v>8</v>
      </c>
      <c r="G125" s="172">
        <v>23</v>
      </c>
      <c r="H125" s="173">
        <v>31</v>
      </c>
    </row>
    <row r="126" spans="1:8" ht="13.5">
      <c r="A126" s="218"/>
      <c r="B126" s="196"/>
      <c r="C126" s="196"/>
      <c r="D126" s="86" t="s">
        <v>105</v>
      </c>
      <c r="E126" s="129">
        <v>24</v>
      </c>
      <c r="F126" s="129">
        <v>0</v>
      </c>
      <c r="G126" s="129">
        <v>12</v>
      </c>
      <c r="H126" s="162">
        <v>12</v>
      </c>
    </row>
    <row r="127" spans="1:8" ht="13.5">
      <c r="A127" s="218"/>
      <c r="B127" s="196"/>
      <c r="C127" s="196"/>
      <c r="D127" s="86" t="s">
        <v>106</v>
      </c>
      <c r="E127" s="129">
        <v>3</v>
      </c>
      <c r="F127" s="129">
        <v>2</v>
      </c>
      <c r="G127" s="129">
        <v>0</v>
      </c>
      <c r="H127" s="162">
        <v>1</v>
      </c>
    </row>
    <row r="128" spans="1:8" ht="13.5">
      <c r="A128" s="218"/>
      <c r="B128" s="196"/>
      <c r="C128" s="196"/>
      <c r="D128" s="86" t="s">
        <v>107</v>
      </c>
      <c r="E128" s="129">
        <v>0</v>
      </c>
      <c r="F128" s="129">
        <v>0</v>
      </c>
      <c r="G128" s="129">
        <v>0</v>
      </c>
      <c r="H128" s="162">
        <v>0</v>
      </c>
    </row>
    <row r="129" spans="1:8" ht="14.25" thickBot="1">
      <c r="A129" s="219"/>
      <c r="B129" s="220"/>
      <c r="C129" s="220"/>
      <c r="D129" s="163" t="s">
        <v>245</v>
      </c>
      <c r="E129" s="178">
        <v>35</v>
      </c>
      <c r="F129" s="178">
        <v>6</v>
      </c>
      <c r="G129" s="178">
        <v>11</v>
      </c>
      <c r="H129" s="179">
        <v>18</v>
      </c>
    </row>
    <row r="130" spans="5:8" ht="13.5">
      <c r="E130" s="102"/>
      <c r="F130" s="102"/>
      <c r="G130" s="102"/>
      <c r="H130" s="102"/>
    </row>
    <row r="131" spans="5:8" ht="13.5">
      <c r="E131" s="102"/>
      <c r="F131" s="102"/>
      <c r="G131" s="102"/>
      <c r="H131" s="102"/>
    </row>
    <row r="132" spans="5:8" ht="13.5">
      <c r="E132" s="14"/>
      <c r="F132" s="14"/>
      <c r="G132" s="14"/>
      <c r="H132" s="14"/>
    </row>
    <row r="133" spans="5:8" ht="13.5">
      <c r="E133" s="14"/>
      <c r="F133" s="14"/>
      <c r="G133" s="14"/>
      <c r="H133" s="14"/>
    </row>
  </sheetData>
  <mergeCells count="29">
    <mergeCell ref="A116:C116"/>
    <mergeCell ref="A117:A129"/>
    <mergeCell ref="B117:C120"/>
    <mergeCell ref="B121:C124"/>
    <mergeCell ref="B125:C129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9">
      <selection activeCell="K40" sqref="K40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40" t="s">
        <v>280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194</v>
      </c>
      <c r="B3" s="53" t="s">
        <v>195</v>
      </c>
      <c r="C3" s="53" t="s">
        <v>196</v>
      </c>
      <c r="D3" s="53" t="s">
        <v>197</v>
      </c>
      <c r="E3" s="53" t="s">
        <v>198</v>
      </c>
      <c r="F3" s="53" t="s">
        <v>199</v>
      </c>
      <c r="G3" s="53" t="s">
        <v>200</v>
      </c>
      <c r="H3" s="53" t="s">
        <v>201</v>
      </c>
      <c r="I3" s="53" t="s">
        <v>202</v>
      </c>
      <c r="J3" s="53" t="s">
        <v>203</v>
      </c>
      <c r="K3" s="53" t="s">
        <v>111</v>
      </c>
      <c r="L3" s="53" t="s">
        <v>112</v>
      </c>
      <c r="M3" s="53" t="s">
        <v>113</v>
      </c>
      <c r="N3" s="54" t="s">
        <v>204</v>
      </c>
    </row>
    <row r="4" spans="1:14" ht="17.25" customHeight="1">
      <c r="A4" s="237" t="s">
        <v>190</v>
      </c>
      <c r="B4" s="58" t="s">
        <v>213</v>
      </c>
      <c r="C4" s="22">
        <f>SUM(C5:C7)</f>
        <v>208069</v>
      </c>
      <c r="D4" s="22">
        <f>D8+D12+D16+D20</f>
        <v>208655</v>
      </c>
      <c r="E4" s="22">
        <f aca="true" t="shared" si="0" ref="E4:N4">E8+E12+E16+E20</f>
        <v>209121</v>
      </c>
      <c r="F4" s="22">
        <f t="shared" si="0"/>
        <v>209941</v>
      </c>
      <c r="G4" s="22">
        <f t="shared" si="0"/>
        <v>0</v>
      </c>
      <c r="H4" s="22">
        <f t="shared" si="0"/>
        <v>0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</row>
    <row r="5" spans="1:14" ht="17.25" customHeight="1">
      <c r="A5" s="238"/>
      <c r="B5" s="59" t="s">
        <v>0</v>
      </c>
      <c r="C5" s="25">
        <f>C9+C13+C17+C21</f>
        <v>557</v>
      </c>
      <c r="D5" s="25">
        <f>D9+D13+D17+D21</f>
        <v>560</v>
      </c>
      <c r="E5" s="25">
        <f aca="true" t="shared" si="1" ref="E5:N5">E9+E13+E17+E21</f>
        <v>568</v>
      </c>
      <c r="F5" s="25">
        <f t="shared" si="1"/>
        <v>578</v>
      </c>
      <c r="G5" s="25">
        <f t="shared" si="1"/>
        <v>0</v>
      </c>
      <c r="H5" s="25">
        <f t="shared" si="1"/>
        <v>0</v>
      </c>
      <c r="I5" s="25">
        <f t="shared" si="1"/>
        <v>0</v>
      </c>
      <c r="J5" s="25">
        <f t="shared" si="1"/>
        <v>0</v>
      </c>
      <c r="K5" s="25">
        <f t="shared" si="1"/>
        <v>0</v>
      </c>
      <c r="L5" s="25">
        <f t="shared" si="1"/>
        <v>0</v>
      </c>
      <c r="M5" s="25">
        <f t="shared" si="1"/>
        <v>0</v>
      </c>
      <c r="N5" s="25">
        <f t="shared" si="1"/>
        <v>0</v>
      </c>
    </row>
    <row r="6" spans="1:14" ht="17.25" customHeight="1">
      <c r="A6" s="238"/>
      <c r="B6" s="59" t="s">
        <v>1</v>
      </c>
      <c r="C6" s="25">
        <f>C10+C14+C18+C22</f>
        <v>195193</v>
      </c>
      <c r="D6" s="25">
        <f>D10+D14+D18+D22</f>
        <v>195725</v>
      </c>
      <c r="E6" s="25">
        <f aca="true" t="shared" si="2" ref="E6:N6">E10+E14+E18+E22</f>
        <v>196094</v>
      </c>
      <c r="F6" s="25">
        <f t="shared" si="2"/>
        <v>196879</v>
      </c>
      <c r="G6" s="25">
        <f t="shared" si="2"/>
        <v>0</v>
      </c>
      <c r="H6" s="25">
        <f t="shared" si="2"/>
        <v>0</v>
      </c>
      <c r="I6" s="25">
        <f t="shared" si="2"/>
        <v>0</v>
      </c>
      <c r="J6" s="25">
        <f t="shared" si="2"/>
        <v>0</v>
      </c>
      <c r="K6" s="25">
        <f t="shared" si="2"/>
        <v>0</v>
      </c>
      <c r="L6" s="25">
        <f t="shared" si="2"/>
        <v>0</v>
      </c>
      <c r="M6" s="25">
        <f t="shared" si="2"/>
        <v>0</v>
      </c>
      <c r="N6" s="25">
        <f t="shared" si="2"/>
        <v>0</v>
      </c>
    </row>
    <row r="7" spans="1:14" ht="17.25" customHeight="1">
      <c r="A7" s="239"/>
      <c r="B7" s="59" t="s">
        <v>2</v>
      </c>
      <c r="C7" s="25">
        <f>C11+C15+C19+C23</f>
        <v>12319</v>
      </c>
      <c r="D7" s="25">
        <f>D11+D15+D19+D23</f>
        <v>12370</v>
      </c>
      <c r="E7" s="25">
        <f aca="true" t="shared" si="3" ref="E7:N7">E11+E15+E19+E23</f>
        <v>12459</v>
      </c>
      <c r="F7" s="25">
        <f t="shared" si="3"/>
        <v>12484</v>
      </c>
      <c r="G7" s="25">
        <f t="shared" si="3"/>
        <v>0</v>
      </c>
      <c r="H7" s="25">
        <f t="shared" si="3"/>
        <v>0</v>
      </c>
      <c r="I7" s="25">
        <f t="shared" si="3"/>
        <v>0</v>
      </c>
      <c r="J7" s="25">
        <f t="shared" si="3"/>
        <v>0</v>
      </c>
      <c r="K7" s="25">
        <f t="shared" si="3"/>
        <v>0</v>
      </c>
      <c r="L7" s="25">
        <f t="shared" si="3"/>
        <v>0</v>
      </c>
      <c r="M7" s="25">
        <f t="shared" si="3"/>
        <v>0</v>
      </c>
      <c r="N7" s="25">
        <f t="shared" si="3"/>
        <v>0</v>
      </c>
    </row>
    <row r="8" spans="1:14" ht="17.25" customHeight="1">
      <c r="A8" s="237" t="s">
        <v>191</v>
      </c>
      <c r="B8" s="58" t="s">
        <v>213</v>
      </c>
      <c r="C8" s="22">
        <f>SUM(C9:C11)</f>
        <v>157856</v>
      </c>
      <c r="D8" s="22">
        <f>SUM(D9:D11)</f>
        <v>158465</v>
      </c>
      <c r="E8" s="22">
        <f aca="true" t="shared" si="4" ref="E8:N8">SUM(E9:E11)</f>
        <v>158984</v>
      </c>
      <c r="F8" s="22">
        <f t="shared" si="4"/>
        <v>159769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</row>
    <row r="9" spans="1:14" ht="17.25" customHeight="1">
      <c r="A9" s="238"/>
      <c r="B9" s="59" t="s">
        <v>0</v>
      </c>
      <c r="C9" s="27">
        <v>183</v>
      </c>
      <c r="D9" s="27">
        <v>182</v>
      </c>
      <c r="E9" s="27">
        <v>184</v>
      </c>
      <c r="F9" s="25">
        <v>185</v>
      </c>
      <c r="G9" s="25"/>
      <c r="H9" s="25"/>
      <c r="I9" s="25"/>
      <c r="J9" s="25"/>
      <c r="K9" s="24"/>
      <c r="L9" s="25"/>
      <c r="M9" s="25"/>
      <c r="N9" s="35"/>
    </row>
    <row r="10" spans="1:14" ht="17.25" customHeight="1">
      <c r="A10" s="238"/>
      <c r="B10" s="59" t="s">
        <v>1</v>
      </c>
      <c r="C10" s="27">
        <v>153779</v>
      </c>
      <c r="D10" s="27">
        <v>154360</v>
      </c>
      <c r="E10" s="27">
        <v>154814</v>
      </c>
      <c r="F10" s="25">
        <v>155584</v>
      </c>
      <c r="G10" s="25"/>
      <c r="H10" s="25"/>
      <c r="I10" s="25"/>
      <c r="J10" s="25"/>
      <c r="K10" s="24"/>
      <c r="L10" s="25"/>
      <c r="M10" s="25"/>
      <c r="N10" s="35"/>
    </row>
    <row r="11" spans="1:14" ht="17.25" customHeight="1">
      <c r="A11" s="239"/>
      <c r="B11" s="59" t="s">
        <v>2</v>
      </c>
      <c r="C11" s="27">
        <v>3894</v>
      </c>
      <c r="D11" s="27">
        <v>3923</v>
      </c>
      <c r="E11" s="27">
        <v>3986</v>
      </c>
      <c r="F11" s="25">
        <v>4000</v>
      </c>
      <c r="G11" s="25"/>
      <c r="H11" s="25"/>
      <c r="I11" s="25"/>
      <c r="J11" s="25"/>
      <c r="K11" s="24"/>
      <c r="L11" s="25"/>
      <c r="M11" s="25"/>
      <c r="N11" s="35"/>
    </row>
    <row r="12" spans="1:14" ht="17.25" customHeight="1">
      <c r="A12" s="237" t="s">
        <v>192</v>
      </c>
      <c r="B12" s="58" t="s">
        <v>213</v>
      </c>
      <c r="C12" s="22">
        <f>SUM(C13:C15)</f>
        <v>11521</v>
      </c>
      <c r="D12" s="22">
        <f>SUM(D13:D15)</f>
        <v>11469</v>
      </c>
      <c r="E12" s="22">
        <f aca="true" t="shared" si="5" ref="E12:N12">SUM(E13:E15)</f>
        <v>11455</v>
      </c>
      <c r="F12" s="22">
        <f t="shared" si="5"/>
        <v>11458</v>
      </c>
      <c r="G12" s="22">
        <f t="shared" si="5"/>
        <v>0</v>
      </c>
      <c r="H12" s="22">
        <f t="shared" si="5"/>
        <v>0</v>
      </c>
      <c r="I12" s="22">
        <f t="shared" si="5"/>
        <v>0</v>
      </c>
      <c r="J12" s="22">
        <f t="shared" si="5"/>
        <v>0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0</v>
      </c>
    </row>
    <row r="13" spans="1:14" ht="17.25" customHeight="1">
      <c r="A13" s="238"/>
      <c r="B13" s="59" t="s">
        <v>0</v>
      </c>
      <c r="C13" s="27">
        <v>115</v>
      </c>
      <c r="D13" s="27">
        <v>115</v>
      </c>
      <c r="E13" s="27">
        <v>122</v>
      </c>
      <c r="F13" s="25">
        <v>124</v>
      </c>
      <c r="G13" s="25"/>
      <c r="H13" s="25"/>
      <c r="I13" s="25"/>
      <c r="J13" s="25"/>
      <c r="K13" s="24"/>
      <c r="L13" s="25"/>
      <c r="M13" s="25"/>
      <c r="N13" s="35"/>
    </row>
    <row r="14" spans="1:14" ht="17.25" customHeight="1">
      <c r="A14" s="238"/>
      <c r="B14" s="59" t="s">
        <v>1</v>
      </c>
      <c r="C14" s="27">
        <v>10222</v>
      </c>
      <c r="D14" s="27">
        <v>10178</v>
      </c>
      <c r="E14" s="27">
        <v>10148</v>
      </c>
      <c r="F14" s="25">
        <v>10136</v>
      </c>
      <c r="G14" s="25"/>
      <c r="H14" s="25"/>
      <c r="I14" s="25"/>
      <c r="J14" s="25"/>
      <c r="K14" s="24"/>
      <c r="L14" s="25"/>
      <c r="M14" s="25"/>
      <c r="N14" s="35"/>
    </row>
    <row r="15" spans="1:14" ht="17.25" customHeight="1">
      <c r="A15" s="239"/>
      <c r="B15" s="59" t="s">
        <v>2</v>
      </c>
      <c r="C15" s="27">
        <v>1184</v>
      </c>
      <c r="D15" s="27">
        <v>1176</v>
      </c>
      <c r="E15" s="27">
        <v>1185</v>
      </c>
      <c r="F15" s="25">
        <v>1198</v>
      </c>
      <c r="G15" s="25"/>
      <c r="H15" s="25"/>
      <c r="I15" s="25"/>
      <c r="J15" s="25"/>
      <c r="K15" s="24"/>
      <c r="L15" s="25"/>
      <c r="M15" s="25"/>
      <c r="N15" s="35"/>
    </row>
    <row r="16" spans="1:14" ht="17.25" customHeight="1">
      <c r="A16" s="233" t="s">
        <v>193</v>
      </c>
      <c r="B16" s="58" t="s">
        <v>213</v>
      </c>
      <c r="C16" s="22">
        <f>SUM(C17:C19)</f>
        <v>36649</v>
      </c>
      <c r="D16" s="22">
        <f>SUM(D17:D19)</f>
        <v>36671</v>
      </c>
      <c r="E16" s="22">
        <f aca="true" t="shared" si="6" ref="E16:N16">SUM(E17:E19)</f>
        <v>36620</v>
      </c>
      <c r="F16" s="22">
        <f t="shared" si="6"/>
        <v>36661</v>
      </c>
      <c r="G16" s="22">
        <f t="shared" si="6"/>
        <v>0</v>
      </c>
      <c r="H16" s="22">
        <f t="shared" si="6"/>
        <v>0</v>
      </c>
      <c r="I16" s="22">
        <f t="shared" si="6"/>
        <v>0</v>
      </c>
      <c r="J16" s="22">
        <f t="shared" si="6"/>
        <v>0</v>
      </c>
      <c r="K16" s="22">
        <f t="shared" si="6"/>
        <v>0</v>
      </c>
      <c r="L16" s="22">
        <f t="shared" si="6"/>
        <v>0</v>
      </c>
      <c r="M16" s="22">
        <f t="shared" si="6"/>
        <v>0</v>
      </c>
      <c r="N16" s="22">
        <f t="shared" si="6"/>
        <v>0</v>
      </c>
    </row>
    <row r="17" spans="1:14" ht="17.25" customHeight="1">
      <c r="A17" s="233"/>
      <c r="B17" s="59" t="s">
        <v>0</v>
      </c>
      <c r="C17" s="25">
        <v>244</v>
      </c>
      <c r="D17" s="25">
        <v>248</v>
      </c>
      <c r="E17" s="27">
        <v>247</v>
      </c>
      <c r="F17" s="25">
        <v>254</v>
      </c>
      <c r="G17" s="25"/>
      <c r="H17" s="25"/>
      <c r="I17" s="25"/>
      <c r="J17" s="25"/>
      <c r="K17" s="27"/>
      <c r="L17" s="25"/>
      <c r="M17" s="25"/>
      <c r="N17" s="35"/>
    </row>
    <row r="18" spans="1:14" ht="17.25" customHeight="1">
      <c r="A18" s="233"/>
      <c r="B18" s="59" t="s">
        <v>1</v>
      </c>
      <c r="C18" s="25">
        <v>30963</v>
      </c>
      <c r="D18" s="25">
        <v>30959</v>
      </c>
      <c r="E18" s="27">
        <v>30902</v>
      </c>
      <c r="F18" s="25">
        <v>30937</v>
      </c>
      <c r="G18" s="25"/>
      <c r="H18" s="25"/>
      <c r="I18" s="25"/>
      <c r="J18" s="25"/>
      <c r="K18" s="27"/>
      <c r="L18" s="25"/>
      <c r="M18" s="25"/>
      <c r="N18" s="35"/>
    </row>
    <row r="19" spans="1:14" ht="17.25" customHeight="1">
      <c r="A19" s="233"/>
      <c r="B19" s="59" t="s">
        <v>2</v>
      </c>
      <c r="C19" s="25">
        <v>5442</v>
      </c>
      <c r="D19" s="25">
        <v>5464</v>
      </c>
      <c r="E19" s="27">
        <v>5471</v>
      </c>
      <c r="F19" s="25">
        <v>5470</v>
      </c>
      <c r="G19" s="25"/>
      <c r="H19" s="25"/>
      <c r="I19" s="25"/>
      <c r="J19" s="25"/>
      <c r="K19" s="27"/>
      <c r="L19" s="25"/>
      <c r="M19" s="25"/>
      <c r="N19" s="35"/>
    </row>
    <row r="20" spans="1:14" ht="17.25" customHeight="1">
      <c r="A20" s="234" t="s">
        <v>114</v>
      </c>
      <c r="B20" s="58" t="s">
        <v>213</v>
      </c>
      <c r="C20" s="22">
        <f>SUM(C21:C23)</f>
        <v>2043</v>
      </c>
      <c r="D20" s="22">
        <f>SUM(D21:D23)</f>
        <v>2050</v>
      </c>
      <c r="E20" s="22">
        <f aca="true" t="shared" si="7" ref="E20:N20">SUM(E21:E23)</f>
        <v>2062</v>
      </c>
      <c r="F20" s="22">
        <f t="shared" si="7"/>
        <v>2053</v>
      </c>
      <c r="G20" s="22">
        <f t="shared" si="7"/>
        <v>0</v>
      </c>
      <c r="H20" s="22">
        <f t="shared" si="7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</row>
    <row r="21" spans="1:14" ht="17.25" customHeight="1">
      <c r="A21" s="235"/>
      <c r="B21" s="59" t="s">
        <v>0</v>
      </c>
      <c r="C21" s="25">
        <v>15</v>
      </c>
      <c r="D21" s="25">
        <v>15</v>
      </c>
      <c r="E21" s="27">
        <v>15</v>
      </c>
      <c r="F21" s="25">
        <v>15</v>
      </c>
      <c r="G21" s="25"/>
      <c r="H21" s="25"/>
      <c r="I21" s="25"/>
      <c r="J21" s="25"/>
      <c r="K21" s="27"/>
      <c r="L21" s="25"/>
      <c r="M21" s="25"/>
      <c r="N21" s="35"/>
    </row>
    <row r="22" spans="1:14" ht="17.25" customHeight="1">
      <c r="A22" s="235"/>
      <c r="B22" s="59" t="s">
        <v>1</v>
      </c>
      <c r="C22" s="25">
        <v>229</v>
      </c>
      <c r="D22" s="25">
        <v>228</v>
      </c>
      <c r="E22" s="27">
        <v>230</v>
      </c>
      <c r="F22" s="25">
        <v>222</v>
      </c>
      <c r="G22" s="25"/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236"/>
      <c r="B23" s="60" t="s">
        <v>2</v>
      </c>
      <c r="C23" s="30">
        <v>1799</v>
      </c>
      <c r="D23" s="30">
        <v>1807</v>
      </c>
      <c r="E23" s="29">
        <v>1817</v>
      </c>
      <c r="F23" s="29">
        <v>1816</v>
      </c>
      <c r="G23" s="60"/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205</v>
      </c>
      <c r="B26" s="56" t="s">
        <v>206</v>
      </c>
      <c r="C26" s="56" t="s">
        <v>207</v>
      </c>
      <c r="D26" s="56" t="s">
        <v>208</v>
      </c>
      <c r="E26" s="57" t="s">
        <v>209</v>
      </c>
      <c r="G26" s="55" t="s">
        <v>205</v>
      </c>
      <c r="H26" s="56" t="s">
        <v>206</v>
      </c>
      <c r="I26" s="56" t="s">
        <v>210</v>
      </c>
      <c r="J26" s="56" t="s">
        <v>211</v>
      </c>
      <c r="K26" s="57" t="s">
        <v>212</v>
      </c>
    </row>
    <row r="27" spans="1:13" ht="19.5" customHeight="1">
      <c r="A27" s="227" t="s">
        <v>186</v>
      </c>
      <c r="B27" s="58" t="s">
        <v>213</v>
      </c>
      <c r="C27" s="28">
        <f>SUM(C28:C30)</f>
        <v>209941</v>
      </c>
      <c r="D27" s="22">
        <f>SUM(D28:D30)</f>
        <v>108842</v>
      </c>
      <c r="E27" s="32">
        <f>SUM(E28:E30)</f>
        <v>101099</v>
      </c>
      <c r="G27" s="230" t="s">
        <v>182</v>
      </c>
      <c r="H27" s="58" t="s">
        <v>214</v>
      </c>
      <c r="I27" s="22">
        <f>SUM(I28:I30)</f>
        <v>209121</v>
      </c>
      <c r="J27" s="22">
        <f>SUM(J28:J30)</f>
        <v>209941</v>
      </c>
      <c r="K27" s="23">
        <f>J27-I27</f>
        <v>820</v>
      </c>
      <c r="M27" s="13"/>
    </row>
    <row r="28" spans="1:11" ht="19.5" customHeight="1">
      <c r="A28" s="228"/>
      <c r="B28" s="59" t="s">
        <v>0</v>
      </c>
      <c r="C28" s="27">
        <f>D28+E28</f>
        <v>578</v>
      </c>
      <c r="D28" s="24">
        <f aca="true" t="shared" si="8" ref="D28:E30">SUM(D32+D36+D40+D44)</f>
        <v>305</v>
      </c>
      <c r="E28" s="33">
        <f t="shared" si="8"/>
        <v>273</v>
      </c>
      <c r="G28" s="231"/>
      <c r="H28" s="59" t="s">
        <v>215</v>
      </c>
      <c r="I28" s="25">
        <f>I32+I36+I40+I44</f>
        <v>568</v>
      </c>
      <c r="J28" s="25">
        <f>C28</f>
        <v>578</v>
      </c>
      <c r="K28" s="26">
        <f aca="true" t="shared" si="9" ref="K28:K46">J28-I28</f>
        <v>10</v>
      </c>
    </row>
    <row r="29" spans="1:11" ht="19.5" customHeight="1">
      <c r="A29" s="228"/>
      <c r="B29" s="59" t="s">
        <v>1</v>
      </c>
      <c r="C29" s="27">
        <f>D29+E29</f>
        <v>196879</v>
      </c>
      <c r="D29" s="24">
        <f t="shared" si="8"/>
        <v>99594</v>
      </c>
      <c r="E29" s="33">
        <f t="shared" si="8"/>
        <v>97285</v>
      </c>
      <c r="G29" s="231"/>
      <c r="H29" s="59" t="s">
        <v>216</v>
      </c>
      <c r="I29" s="25">
        <f>I33+I37+I41+I45</f>
        <v>196094</v>
      </c>
      <c r="J29" s="25">
        <f>C29</f>
        <v>196879</v>
      </c>
      <c r="K29" s="26">
        <f t="shared" si="9"/>
        <v>785</v>
      </c>
    </row>
    <row r="30" spans="1:11" ht="19.5" customHeight="1">
      <c r="A30" s="229"/>
      <c r="B30" s="59" t="s">
        <v>2</v>
      </c>
      <c r="C30" s="27">
        <f>D30+E30</f>
        <v>12484</v>
      </c>
      <c r="D30" s="24">
        <f t="shared" si="8"/>
        <v>8943</v>
      </c>
      <c r="E30" s="33">
        <f t="shared" si="8"/>
        <v>3541</v>
      </c>
      <c r="G30" s="232"/>
      <c r="H30" s="59" t="s">
        <v>217</v>
      </c>
      <c r="I30" s="25">
        <f>I34+I38+I42+I46</f>
        <v>12459</v>
      </c>
      <c r="J30" s="25">
        <f>C30</f>
        <v>12484</v>
      </c>
      <c r="K30" s="26">
        <f t="shared" si="9"/>
        <v>25</v>
      </c>
    </row>
    <row r="31" spans="1:11" ht="19.5" customHeight="1">
      <c r="A31" s="227" t="s">
        <v>187</v>
      </c>
      <c r="B31" s="58" t="s">
        <v>213</v>
      </c>
      <c r="C31" s="28">
        <f>SUM(C32:C34)</f>
        <v>159769</v>
      </c>
      <c r="D31" s="22">
        <f>SUM(D32:D34)</f>
        <v>80610</v>
      </c>
      <c r="E31" s="32">
        <f>SUM(E32:E34)</f>
        <v>79159</v>
      </c>
      <c r="G31" s="230" t="s">
        <v>183</v>
      </c>
      <c r="H31" s="58" t="s">
        <v>214</v>
      </c>
      <c r="I31" s="22">
        <f>SUM(I32:I34)</f>
        <v>158984</v>
      </c>
      <c r="J31" s="22">
        <f>SUM(J32:J34)</f>
        <v>159769</v>
      </c>
      <c r="K31" s="23">
        <f t="shared" si="9"/>
        <v>785</v>
      </c>
    </row>
    <row r="32" spans="1:11" ht="19.5" customHeight="1">
      <c r="A32" s="228"/>
      <c r="B32" s="59" t="s">
        <v>0</v>
      </c>
      <c r="C32" s="27">
        <f>D32+E32</f>
        <v>185</v>
      </c>
      <c r="D32" s="24">
        <f>포항시남구!F4</f>
        <v>84</v>
      </c>
      <c r="E32" s="33">
        <f>포항시북구!F4</f>
        <v>101</v>
      </c>
      <c r="G32" s="231"/>
      <c r="H32" s="59" t="s">
        <v>215</v>
      </c>
      <c r="I32" s="25">
        <v>184</v>
      </c>
      <c r="J32" s="25">
        <f>C32</f>
        <v>185</v>
      </c>
      <c r="K32" s="26">
        <f t="shared" si="9"/>
        <v>1</v>
      </c>
    </row>
    <row r="33" spans="1:11" ht="19.5" customHeight="1">
      <c r="A33" s="228"/>
      <c r="B33" s="59" t="s">
        <v>1</v>
      </c>
      <c r="C33" s="27">
        <f>D33+E33</f>
        <v>155584</v>
      </c>
      <c r="D33" s="24">
        <f>포항시남구!G4</f>
        <v>78526</v>
      </c>
      <c r="E33" s="33">
        <f>포항시북구!G4</f>
        <v>77058</v>
      </c>
      <c r="G33" s="231"/>
      <c r="H33" s="59" t="s">
        <v>216</v>
      </c>
      <c r="I33" s="25">
        <v>154814</v>
      </c>
      <c r="J33" s="25">
        <f>C33</f>
        <v>155584</v>
      </c>
      <c r="K33" s="26">
        <f t="shared" si="9"/>
        <v>770</v>
      </c>
    </row>
    <row r="34" spans="1:11" ht="19.5" customHeight="1">
      <c r="A34" s="229"/>
      <c r="B34" s="59" t="s">
        <v>2</v>
      </c>
      <c r="C34" s="27">
        <f>D34+E34</f>
        <v>4000</v>
      </c>
      <c r="D34" s="24">
        <f>포항시남구!H4</f>
        <v>2000</v>
      </c>
      <c r="E34" s="33">
        <f>포항시북구!H4</f>
        <v>2000</v>
      </c>
      <c r="G34" s="232"/>
      <c r="H34" s="59" t="s">
        <v>217</v>
      </c>
      <c r="I34" s="25">
        <v>3986</v>
      </c>
      <c r="J34" s="25">
        <f>C34</f>
        <v>4000</v>
      </c>
      <c r="K34" s="26">
        <f t="shared" si="9"/>
        <v>14</v>
      </c>
    </row>
    <row r="35" spans="1:11" ht="19.5" customHeight="1">
      <c r="A35" s="227" t="s">
        <v>188</v>
      </c>
      <c r="B35" s="58" t="s">
        <v>213</v>
      </c>
      <c r="C35" s="28">
        <f>SUM(C36:C38)</f>
        <v>11458</v>
      </c>
      <c r="D35" s="22">
        <f>SUM(D36:D38)</f>
        <v>5779</v>
      </c>
      <c r="E35" s="22">
        <f>SUM(E36:E38)</f>
        <v>5679</v>
      </c>
      <c r="G35" s="230" t="s">
        <v>184</v>
      </c>
      <c r="H35" s="58" t="s">
        <v>214</v>
      </c>
      <c r="I35" s="22">
        <f>SUM(I36:I38)</f>
        <v>11455</v>
      </c>
      <c r="J35" s="22">
        <f>SUM(J36:J38)</f>
        <v>11458</v>
      </c>
      <c r="K35" s="23">
        <f t="shared" si="9"/>
        <v>3</v>
      </c>
    </row>
    <row r="36" spans="1:11" ht="19.5" customHeight="1">
      <c r="A36" s="228"/>
      <c r="B36" s="59" t="s">
        <v>0</v>
      </c>
      <c r="C36" s="27">
        <f>D36+E36</f>
        <v>124</v>
      </c>
      <c r="D36" s="27">
        <f>포항시남구!F51</f>
        <v>50</v>
      </c>
      <c r="E36" s="33">
        <f>포항시북구!F51</f>
        <v>74</v>
      </c>
      <c r="G36" s="231"/>
      <c r="H36" s="59" t="s">
        <v>215</v>
      </c>
      <c r="I36" s="25">
        <v>122</v>
      </c>
      <c r="J36" s="25">
        <f>C36</f>
        <v>124</v>
      </c>
      <c r="K36" s="26">
        <f t="shared" si="9"/>
        <v>2</v>
      </c>
    </row>
    <row r="37" spans="1:11" ht="19.5" customHeight="1">
      <c r="A37" s="228"/>
      <c r="B37" s="59" t="s">
        <v>1</v>
      </c>
      <c r="C37" s="27">
        <f>D37+E37</f>
        <v>10136</v>
      </c>
      <c r="D37" s="27">
        <f>포항시남구!G51</f>
        <v>5062</v>
      </c>
      <c r="E37" s="33">
        <f>포항시북구!G51</f>
        <v>5074</v>
      </c>
      <c r="G37" s="231"/>
      <c r="H37" s="59" t="s">
        <v>216</v>
      </c>
      <c r="I37" s="25">
        <v>10148</v>
      </c>
      <c r="J37" s="25">
        <f>C37</f>
        <v>10136</v>
      </c>
      <c r="K37" s="26">
        <f t="shared" si="9"/>
        <v>-12</v>
      </c>
    </row>
    <row r="38" spans="1:11" ht="19.5" customHeight="1">
      <c r="A38" s="229"/>
      <c r="B38" s="59" t="s">
        <v>2</v>
      </c>
      <c r="C38" s="27">
        <f>D38+E38</f>
        <v>1198</v>
      </c>
      <c r="D38" s="27">
        <f>포항시남구!H51</f>
        <v>667</v>
      </c>
      <c r="E38" s="33">
        <f>포항시북구!H51</f>
        <v>531</v>
      </c>
      <c r="G38" s="232"/>
      <c r="H38" s="59" t="s">
        <v>217</v>
      </c>
      <c r="I38" s="25">
        <v>1185</v>
      </c>
      <c r="J38" s="25">
        <f>C38</f>
        <v>1198</v>
      </c>
      <c r="K38" s="26">
        <f t="shared" si="9"/>
        <v>13</v>
      </c>
    </row>
    <row r="39" spans="1:11" ht="19.5" customHeight="1">
      <c r="A39" s="221" t="s">
        <v>189</v>
      </c>
      <c r="B39" s="58" t="s">
        <v>213</v>
      </c>
      <c r="C39" s="28">
        <f>SUM(C40:C42)</f>
        <v>36661</v>
      </c>
      <c r="D39" s="28">
        <f>SUM(D40:D42)</f>
        <v>20626</v>
      </c>
      <c r="E39" s="34">
        <f>SUM(E40:E42)</f>
        <v>16035</v>
      </c>
      <c r="G39" s="222" t="s">
        <v>185</v>
      </c>
      <c r="H39" s="58" t="s">
        <v>214</v>
      </c>
      <c r="I39" s="22">
        <f>SUM(I40:I42)</f>
        <v>36620</v>
      </c>
      <c r="J39" s="22">
        <f>SUM(J40:J42)</f>
        <v>36661</v>
      </c>
      <c r="K39" s="23">
        <f t="shared" si="9"/>
        <v>41</v>
      </c>
    </row>
    <row r="40" spans="1:11" ht="19.5" customHeight="1">
      <c r="A40" s="221"/>
      <c r="B40" s="59" t="s">
        <v>0</v>
      </c>
      <c r="C40" s="27">
        <f>D40+E40</f>
        <v>254</v>
      </c>
      <c r="D40" s="27">
        <f>포항시남구!F71</f>
        <v>165</v>
      </c>
      <c r="E40" s="35">
        <f>포항시북구!F71</f>
        <v>89</v>
      </c>
      <c r="G40" s="222"/>
      <c r="H40" s="59" t="s">
        <v>215</v>
      </c>
      <c r="I40" s="25">
        <v>247</v>
      </c>
      <c r="J40" s="25">
        <f>C40</f>
        <v>254</v>
      </c>
      <c r="K40" s="26">
        <f t="shared" si="9"/>
        <v>7</v>
      </c>
    </row>
    <row r="41" spans="1:11" ht="19.5" customHeight="1">
      <c r="A41" s="221"/>
      <c r="B41" s="59" t="s">
        <v>1</v>
      </c>
      <c r="C41" s="27">
        <f>D41+E41</f>
        <v>30937</v>
      </c>
      <c r="D41" s="27">
        <f>포항시남구!G71</f>
        <v>15844</v>
      </c>
      <c r="E41" s="35">
        <f>포항시북구!G71</f>
        <v>15093</v>
      </c>
      <c r="F41" s="16"/>
      <c r="G41" s="222"/>
      <c r="H41" s="59" t="s">
        <v>216</v>
      </c>
      <c r="I41" s="25">
        <v>30902</v>
      </c>
      <c r="J41" s="25">
        <f>C41</f>
        <v>30937</v>
      </c>
      <c r="K41" s="26">
        <f t="shared" si="9"/>
        <v>35</v>
      </c>
    </row>
    <row r="42" spans="1:11" ht="19.5" customHeight="1">
      <c r="A42" s="221"/>
      <c r="B42" s="59" t="s">
        <v>2</v>
      </c>
      <c r="C42" s="27">
        <f>D42+E42</f>
        <v>5470</v>
      </c>
      <c r="D42" s="27">
        <f>포항시남구!H71</f>
        <v>4617</v>
      </c>
      <c r="E42" s="35">
        <f>포항시북구!H71</f>
        <v>853</v>
      </c>
      <c r="G42" s="222"/>
      <c r="H42" s="59" t="s">
        <v>217</v>
      </c>
      <c r="I42" s="25">
        <v>5471</v>
      </c>
      <c r="J42" s="25">
        <f>C42</f>
        <v>5470</v>
      </c>
      <c r="K42" s="26">
        <f t="shared" si="9"/>
        <v>-1</v>
      </c>
    </row>
    <row r="43" spans="1:11" ht="19.5" customHeight="1">
      <c r="A43" s="223" t="s">
        <v>114</v>
      </c>
      <c r="B43" s="58" t="s">
        <v>213</v>
      </c>
      <c r="C43" s="28">
        <f>SUM(C44:C46)</f>
        <v>2053</v>
      </c>
      <c r="D43" s="28">
        <f>SUM(D44:D46)</f>
        <v>1827</v>
      </c>
      <c r="E43" s="34">
        <f>SUM(E44:E46)</f>
        <v>226</v>
      </c>
      <c r="G43" s="222" t="s">
        <v>114</v>
      </c>
      <c r="H43" s="58" t="s">
        <v>214</v>
      </c>
      <c r="I43" s="22">
        <f>SUM(I44:I46)</f>
        <v>2062</v>
      </c>
      <c r="J43" s="22">
        <f>SUM(J44:J46)</f>
        <v>2053</v>
      </c>
      <c r="K43" s="23">
        <f t="shared" si="9"/>
        <v>-9</v>
      </c>
    </row>
    <row r="44" spans="1:11" ht="19.5" customHeight="1">
      <c r="A44" s="224"/>
      <c r="B44" s="59" t="s">
        <v>0</v>
      </c>
      <c r="C44" s="27">
        <f>D44+E44</f>
        <v>15</v>
      </c>
      <c r="D44" s="27">
        <f>포항시남구!F116</f>
        <v>6</v>
      </c>
      <c r="E44" s="35">
        <f>포항시북구!F116</f>
        <v>9</v>
      </c>
      <c r="G44" s="222"/>
      <c r="H44" s="59" t="s">
        <v>215</v>
      </c>
      <c r="I44" s="25">
        <v>15</v>
      </c>
      <c r="J44" s="25">
        <f>C44</f>
        <v>15</v>
      </c>
      <c r="K44" s="26">
        <f t="shared" si="9"/>
        <v>0</v>
      </c>
    </row>
    <row r="45" spans="1:11" ht="19.5" customHeight="1">
      <c r="A45" s="224"/>
      <c r="B45" s="59" t="s">
        <v>1</v>
      </c>
      <c r="C45" s="27">
        <f>D45+E45</f>
        <v>222</v>
      </c>
      <c r="D45" s="27">
        <f>포항시남구!G116</f>
        <v>162</v>
      </c>
      <c r="E45" s="35">
        <f>포항시북구!G116</f>
        <v>60</v>
      </c>
      <c r="G45" s="222"/>
      <c r="H45" s="59" t="s">
        <v>216</v>
      </c>
      <c r="I45" s="25">
        <v>230</v>
      </c>
      <c r="J45" s="25">
        <f>C45</f>
        <v>222</v>
      </c>
      <c r="K45" s="26">
        <f t="shared" si="9"/>
        <v>-8</v>
      </c>
    </row>
    <row r="46" spans="1:11" ht="19.5" customHeight="1" thickBot="1">
      <c r="A46" s="225"/>
      <c r="B46" s="60" t="s">
        <v>2</v>
      </c>
      <c r="C46" s="29">
        <f>D46+E46</f>
        <v>1816</v>
      </c>
      <c r="D46" s="29">
        <f>포항시남구!H116</f>
        <v>1659</v>
      </c>
      <c r="E46" s="36">
        <f>포항시북구!H116</f>
        <v>157</v>
      </c>
      <c r="G46" s="226"/>
      <c r="H46" s="60" t="s">
        <v>217</v>
      </c>
      <c r="I46" s="60">
        <v>1817</v>
      </c>
      <c r="J46" s="60">
        <f>C46</f>
        <v>1816</v>
      </c>
      <c r="K46" s="31">
        <f t="shared" si="9"/>
        <v>-1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1" sqref="M1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1" t="s">
        <v>281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4:13" ht="45" customHeight="1" thickBot="1">
      <c r="D2" s="14"/>
      <c r="E2" s="14"/>
      <c r="K2" s="242" t="s">
        <v>115</v>
      </c>
      <c r="L2" s="242"/>
      <c r="M2" s="242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228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210738</v>
      </c>
      <c r="C4" s="50">
        <f aca="true" t="shared" si="0" ref="C4:M4">SUM(C5:C16)</f>
        <v>5431</v>
      </c>
      <c r="D4" s="50">
        <f t="shared" si="0"/>
        <v>30514</v>
      </c>
      <c r="E4" s="50">
        <f t="shared" si="0"/>
        <v>4202</v>
      </c>
      <c r="F4" s="50">
        <f t="shared" si="0"/>
        <v>173</v>
      </c>
      <c r="G4" s="101">
        <f t="shared" si="0"/>
        <v>3372</v>
      </c>
      <c r="H4" s="50">
        <f t="shared" si="0"/>
        <v>9218</v>
      </c>
      <c r="I4" s="50">
        <f t="shared" si="0"/>
        <v>66768</v>
      </c>
      <c r="J4" s="50">
        <f t="shared" si="0"/>
        <v>220</v>
      </c>
      <c r="K4" s="50">
        <f t="shared" si="0"/>
        <v>26158</v>
      </c>
      <c r="L4" s="50">
        <f t="shared" si="0"/>
        <v>60948</v>
      </c>
      <c r="M4" s="51">
        <f t="shared" si="0"/>
        <v>3734</v>
      </c>
    </row>
    <row r="5" spans="1:13" ht="24.75" customHeight="1">
      <c r="A5" s="38" t="s">
        <v>127</v>
      </c>
      <c r="B5" s="43">
        <f>SUM(C5:M5)</f>
        <v>49978</v>
      </c>
      <c r="C5" s="43">
        <v>1452</v>
      </c>
      <c r="D5" s="43">
        <v>5933</v>
      </c>
      <c r="E5" s="43">
        <v>1048</v>
      </c>
      <c r="F5" s="43">
        <v>62</v>
      </c>
      <c r="G5" s="43">
        <v>1077</v>
      </c>
      <c r="H5" s="43">
        <v>2311</v>
      </c>
      <c r="I5" s="43">
        <v>15153</v>
      </c>
      <c r="J5" s="43">
        <v>95</v>
      </c>
      <c r="K5" s="43">
        <v>6824</v>
      </c>
      <c r="L5" s="43">
        <v>14874</v>
      </c>
      <c r="M5" s="44">
        <v>1149</v>
      </c>
    </row>
    <row r="6" spans="1:13" ht="24.75" customHeight="1">
      <c r="A6" s="38" t="s">
        <v>128</v>
      </c>
      <c r="B6" s="43">
        <f aca="true" t="shared" si="1" ref="B6:B16">SUM(C6:M6)</f>
        <v>55504</v>
      </c>
      <c r="C6" s="43">
        <v>1253</v>
      </c>
      <c r="D6" s="43">
        <v>10871</v>
      </c>
      <c r="E6" s="43">
        <v>920</v>
      </c>
      <c r="F6" s="43">
        <v>26</v>
      </c>
      <c r="G6" s="43">
        <v>752</v>
      </c>
      <c r="H6" s="43">
        <v>2180</v>
      </c>
      <c r="I6" s="43">
        <v>16966</v>
      </c>
      <c r="J6" s="43">
        <v>60</v>
      </c>
      <c r="K6" s="43">
        <v>6576</v>
      </c>
      <c r="L6" s="43">
        <v>15123</v>
      </c>
      <c r="M6" s="44">
        <v>777</v>
      </c>
    </row>
    <row r="7" spans="1:13" ht="24.75" customHeight="1">
      <c r="A7" s="38" t="s">
        <v>129</v>
      </c>
      <c r="B7" s="43">
        <f t="shared" si="1"/>
        <v>53336</v>
      </c>
      <c r="C7" s="43">
        <v>1411</v>
      </c>
      <c r="D7" s="43">
        <v>7248</v>
      </c>
      <c r="E7" s="43">
        <v>1118</v>
      </c>
      <c r="F7" s="43">
        <v>34</v>
      </c>
      <c r="G7" s="43">
        <v>816</v>
      </c>
      <c r="H7" s="43">
        <v>2408</v>
      </c>
      <c r="I7" s="43">
        <v>16277</v>
      </c>
      <c r="J7" s="43">
        <v>31</v>
      </c>
      <c r="K7" s="43">
        <v>6612</v>
      </c>
      <c r="L7" s="43">
        <v>16464</v>
      </c>
      <c r="M7" s="44">
        <v>917</v>
      </c>
    </row>
    <row r="8" spans="1:13" ht="24.75" customHeight="1">
      <c r="A8" s="38" t="s">
        <v>130</v>
      </c>
      <c r="B8" s="43">
        <f t="shared" si="1"/>
        <v>51920</v>
      </c>
      <c r="C8" s="43">
        <v>1315</v>
      </c>
      <c r="D8" s="43">
        <v>6462</v>
      </c>
      <c r="E8" s="43">
        <v>1116</v>
      </c>
      <c r="F8" s="43">
        <v>51</v>
      </c>
      <c r="G8" s="43">
        <v>727</v>
      </c>
      <c r="H8" s="43">
        <v>2319</v>
      </c>
      <c r="I8" s="43">
        <v>18372</v>
      </c>
      <c r="J8" s="43">
        <v>34</v>
      </c>
      <c r="K8" s="43">
        <v>6146</v>
      </c>
      <c r="L8" s="43">
        <v>14487</v>
      </c>
      <c r="M8" s="44">
        <v>891</v>
      </c>
    </row>
    <row r="9" spans="1:13" ht="24.75" customHeight="1">
      <c r="A9" s="38" t="s">
        <v>131</v>
      </c>
      <c r="B9" s="43">
        <f t="shared" si="1"/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43" t="s">
        <v>242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</row>
    <row r="20" spans="4:13" ht="20.25" customHeight="1" thickBot="1">
      <c r="D20" s="14"/>
      <c r="E20" s="14"/>
      <c r="J20" s="242" t="s">
        <v>136</v>
      </c>
      <c r="K20" s="242"/>
      <c r="L20" s="242"/>
      <c r="M20" s="242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2498.9</v>
      </c>
      <c r="C22" s="15">
        <f aca="true" t="shared" si="2" ref="C22:M22">AVERAGE(C5/20)</f>
        <v>72.6</v>
      </c>
      <c r="D22" s="15">
        <f t="shared" si="2"/>
        <v>296.65</v>
      </c>
      <c r="E22" s="15">
        <f t="shared" si="2"/>
        <v>52.4</v>
      </c>
      <c r="F22" s="15">
        <f t="shared" si="2"/>
        <v>3.1</v>
      </c>
      <c r="G22" s="15">
        <f t="shared" si="2"/>
        <v>53.85</v>
      </c>
      <c r="H22" s="15">
        <f t="shared" si="2"/>
        <v>115.55</v>
      </c>
      <c r="I22" s="15">
        <f t="shared" si="2"/>
        <v>757.65</v>
      </c>
      <c r="J22" s="15">
        <f t="shared" si="2"/>
        <v>4.75</v>
      </c>
      <c r="K22" s="15">
        <f t="shared" si="2"/>
        <v>341.2</v>
      </c>
      <c r="L22" s="15">
        <f t="shared" si="2"/>
        <v>743.7</v>
      </c>
      <c r="M22" s="20">
        <f t="shared" si="2"/>
        <v>57.45</v>
      </c>
    </row>
    <row r="23" spans="1:13" s="14" customFormat="1" ht="28.5" customHeight="1">
      <c r="A23" s="38" t="s">
        <v>151</v>
      </c>
      <c r="B23" s="15">
        <f>AVERAGE(B6/19)</f>
        <v>2921.2631578947367</v>
      </c>
      <c r="C23" s="15">
        <f aca="true" t="shared" si="3" ref="C23:M23">AVERAGE(C6/20)</f>
        <v>62.65</v>
      </c>
      <c r="D23" s="15">
        <f t="shared" si="3"/>
        <v>543.55</v>
      </c>
      <c r="E23" s="15">
        <f t="shared" si="3"/>
        <v>46</v>
      </c>
      <c r="F23" s="15">
        <f t="shared" si="3"/>
        <v>1.3</v>
      </c>
      <c r="G23" s="15">
        <f t="shared" si="3"/>
        <v>37.6</v>
      </c>
      <c r="H23" s="15">
        <f t="shared" si="3"/>
        <v>109</v>
      </c>
      <c r="I23" s="15">
        <f t="shared" si="3"/>
        <v>848.3</v>
      </c>
      <c r="J23" s="15">
        <f t="shared" si="3"/>
        <v>3</v>
      </c>
      <c r="K23" s="15">
        <f t="shared" si="3"/>
        <v>328.8</v>
      </c>
      <c r="L23" s="15">
        <f t="shared" si="3"/>
        <v>756.15</v>
      </c>
      <c r="M23" s="20">
        <f t="shared" si="3"/>
        <v>38.85</v>
      </c>
    </row>
    <row r="24" spans="1:13" s="14" customFormat="1" ht="28.5" customHeight="1">
      <c r="A24" s="38" t="s">
        <v>152</v>
      </c>
      <c r="B24" s="15">
        <f aca="true" t="shared" si="4" ref="B24:M33">AVERAGE(B7/20)</f>
        <v>2666.8</v>
      </c>
      <c r="C24" s="15">
        <f t="shared" si="4"/>
        <v>70.55</v>
      </c>
      <c r="D24" s="15">
        <f t="shared" si="4"/>
        <v>362.4</v>
      </c>
      <c r="E24" s="15">
        <f t="shared" si="4"/>
        <v>55.9</v>
      </c>
      <c r="F24" s="15">
        <f t="shared" si="4"/>
        <v>1.7</v>
      </c>
      <c r="G24" s="15">
        <f t="shared" si="4"/>
        <v>40.8</v>
      </c>
      <c r="H24" s="15">
        <f t="shared" si="4"/>
        <v>120.4</v>
      </c>
      <c r="I24" s="15">
        <f t="shared" si="4"/>
        <v>813.85</v>
      </c>
      <c r="J24" s="15">
        <f t="shared" si="4"/>
        <v>1.55</v>
      </c>
      <c r="K24" s="15">
        <f t="shared" si="4"/>
        <v>330.6</v>
      </c>
      <c r="L24" s="15">
        <f t="shared" si="4"/>
        <v>823.2</v>
      </c>
      <c r="M24" s="20">
        <f t="shared" si="4"/>
        <v>45.85</v>
      </c>
    </row>
    <row r="25" spans="1:13" s="14" customFormat="1" ht="28.5" customHeight="1">
      <c r="A25" s="38" t="s">
        <v>153</v>
      </c>
      <c r="B25" s="15">
        <f t="shared" si="4"/>
        <v>2596</v>
      </c>
      <c r="C25" s="15">
        <f t="shared" si="4"/>
        <v>65.75</v>
      </c>
      <c r="D25" s="15">
        <f t="shared" si="4"/>
        <v>323.1</v>
      </c>
      <c r="E25" s="15">
        <f t="shared" si="4"/>
        <v>55.8</v>
      </c>
      <c r="F25" s="15">
        <f t="shared" si="4"/>
        <v>2.55</v>
      </c>
      <c r="G25" s="15">
        <f t="shared" si="4"/>
        <v>36.35</v>
      </c>
      <c r="H25" s="15">
        <f t="shared" si="4"/>
        <v>115.95</v>
      </c>
      <c r="I25" s="15">
        <f t="shared" si="4"/>
        <v>918.6</v>
      </c>
      <c r="J25" s="15">
        <f t="shared" si="4"/>
        <v>1.7</v>
      </c>
      <c r="K25" s="15">
        <f t="shared" si="4"/>
        <v>307.3</v>
      </c>
      <c r="L25" s="15">
        <f t="shared" si="4"/>
        <v>724.35</v>
      </c>
      <c r="M25" s="20">
        <f t="shared" si="4"/>
        <v>44.55</v>
      </c>
    </row>
    <row r="26" spans="1:13" s="14" customFormat="1" ht="28.5" customHeight="1">
      <c r="A26" s="38" t="s">
        <v>154</v>
      </c>
      <c r="B26" s="15">
        <f t="shared" si="4"/>
        <v>0</v>
      </c>
      <c r="C26" s="15">
        <f t="shared" si="4"/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20">
        <f t="shared" si="4"/>
        <v>0</v>
      </c>
    </row>
    <row r="27" spans="1:13" s="14" customFormat="1" ht="28.5" customHeight="1">
      <c r="A27" s="38" t="s">
        <v>155</v>
      </c>
      <c r="B27" s="15">
        <f t="shared" si="4"/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20">
        <f t="shared" si="4"/>
        <v>0</v>
      </c>
    </row>
    <row r="28" spans="1:13" s="14" customFormat="1" ht="28.5" customHeight="1">
      <c r="A28" s="38" t="s">
        <v>156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8" t="s">
        <v>157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8" t="s">
        <v>111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8" t="s">
        <v>112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8" t="s">
        <v>113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9" t="s">
        <v>135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workbookViewId="0" topLeftCell="C1">
      <selection activeCell="D4" sqref="D4:AQ4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</row>
    <row r="2" spans="4:43" ht="11.25" customHeight="1"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4:43" ht="11.25" customHeight="1"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4:43" ht="30" customHeight="1">
      <c r="D4" s="244" t="s">
        <v>285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</row>
    <row r="5" ht="14.25" thickBot="1"/>
    <row r="6" spans="4:43" ht="27.75" customHeight="1">
      <c r="D6" s="245" t="s">
        <v>250</v>
      </c>
      <c r="E6" s="246"/>
      <c r="F6" s="246"/>
      <c r="G6" s="246"/>
      <c r="H6" s="247" t="s">
        <v>251</v>
      </c>
      <c r="I6" s="247"/>
      <c r="J6" s="247"/>
      <c r="K6" s="247"/>
      <c r="L6" s="247" t="s">
        <v>252</v>
      </c>
      <c r="M6" s="247"/>
      <c r="N6" s="247"/>
      <c r="O6" s="247"/>
      <c r="P6" s="248" t="s">
        <v>253</v>
      </c>
      <c r="Q6" s="248"/>
      <c r="R6" s="248"/>
      <c r="S6" s="248"/>
      <c r="T6" s="247" t="s">
        <v>254</v>
      </c>
      <c r="U6" s="247"/>
      <c r="V6" s="247"/>
      <c r="W6" s="247"/>
      <c r="X6" s="249" t="s">
        <v>255</v>
      </c>
      <c r="Y6" s="249"/>
      <c r="Z6" s="249"/>
      <c r="AA6" s="249"/>
      <c r="AB6" s="249" t="s">
        <v>256</v>
      </c>
      <c r="AC6" s="249"/>
      <c r="AD6" s="249"/>
      <c r="AE6" s="249"/>
      <c r="AF6" s="250" t="s">
        <v>257</v>
      </c>
      <c r="AG6" s="249"/>
      <c r="AH6" s="249"/>
      <c r="AI6" s="249"/>
      <c r="AJ6" s="249" t="s">
        <v>258</v>
      </c>
      <c r="AK6" s="249"/>
      <c r="AL6" s="249"/>
      <c r="AM6" s="251"/>
      <c r="AN6" s="251" t="s">
        <v>259</v>
      </c>
      <c r="AO6" s="252"/>
      <c r="AP6" s="252"/>
      <c r="AQ6" s="253"/>
    </row>
    <row r="7" spans="4:43" ht="27.75" customHeight="1">
      <c r="D7" s="254" t="s">
        <v>260</v>
      </c>
      <c r="E7" s="255"/>
      <c r="F7" s="255"/>
      <c r="G7" s="255"/>
      <c r="H7" s="256">
        <f>SUM(H8:K10)</f>
        <v>5859</v>
      </c>
      <c r="I7" s="256"/>
      <c r="J7" s="256"/>
      <c r="K7" s="256"/>
      <c r="L7" s="256">
        <f>L8+L9+L10</f>
        <v>1772</v>
      </c>
      <c r="M7" s="256"/>
      <c r="N7" s="256"/>
      <c r="O7" s="256"/>
      <c r="P7" s="256">
        <f>P8+P9+P10</f>
        <v>316</v>
      </c>
      <c r="Q7" s="256"/>
      <c r="R7" s="256"/>
      <c r="S7" s="256"/>
      <c r="T7" s="256">
        <f>T8+T9+T10</f>
        <v>1818</v>
      </c>
      <c r="U7" s="256"/>
      <c r="V7" s="256"/>
      <c r="W7" s="256"/>
      <c r="X7" s="256">
        <f>X8+X9+X10</f>
        <v>1016</v>
      </c>
      <c r="Y7" s="256"/>
      <c r="Z7" s="256"/>
      <c r="AA7" s="256"/>
      <c r="AB7" s="256">
        <f>AB8+AB9+AB10</f>
        <v>216</v>
      </c>
      <c r="AC7" s="256"/>
      <c r="AD7" s="256"/>
      <c r="AE7" s="256"/>
      <c r="AF7" s="256">
        <f>AF8+AF9+AF10</f>
        <v>374</v>
      </c>
      <c r="AG7" s="256"/>
      <c r="AH7" s="256"/>
      <c r="AI7" s="256"/>
      <c r="AJ7" s="256">
        <f>AJ8+AJ9+AJ10</f>
        <v>347</v>
      </c>
      <c r="AK7" s="256"/>
      <c r="AL7" s="256"/>
      <c r="AM7" s="256"/>
      <c r="AN7" s="257"/>
      <c r="AO7" s="257"/>
      <c r="AP7" s="257"/>
      <c r="AQ7" s="257"/>
    </row>
    <row r="8" spans="4:43" ht="27.75" customHeight="1">
      <c r="D8" s="258" t="s">
        <v>261</v>
      </c>
      <c r="E8" s="259"/>
      <c r="F8" s="259"/>
      <c r="G8" s="259"/>
      <c r="H8" s="256">
        <f>SUM(L8:AJ8)</f>
        <v>19</v>
      </c>
      <c r="I8" s="256"/>
      <c r="J8" s="256"/>
      <c r="K8" s="256"/>
      <c r="L8" s="260">
        <v>7</v>
      </c>
      <c r="M8" s="260"/>
      <c r="N8" s="260"/>
      <c r="O8" s="260"/>
      <c r="P8" s="260">
        <v>2</v>
      </c>
      <c r="Q8" s="260"/>
      <c r="R8" s="260"/>
      <c r="S8" s="260"/>
      <c r="T8" s="260">
        <v>2</v>
      </c>
      <c r="U8" s="260"/>
      <c r="V8" s="260"/>
      <c r="W8" s="260"/>
      <c r="X8" s="261">
        <v>5</v>
      </c>
      <c r="Y8" s="261"/>
      <c r="Z8" s="261"/>
      <c r="AA8" s="261"/>
      <c r="AB8" s="261">
        <v>1</v>
      </c>
      <c r="AC8" s="261"/>
      <c r="AD8" s="261"/>
      <c r="AE8" s="261"/>
      <c r="AF8" s="261">
        <v>0</v>
      </c>
      <c r="AG8" s="261"/>
      <c r="AH8" s="261"/>
      <c r="AI8" s="261"/>
      <c r="AJ8" s="261">
        <v>2</v>
      </c>
      <c r="AK8" s="261"/>
      <c r="AL8" s="261"/>
      <c r="AM8" s="262"/>
      <c r="AN8" s="263"/>
      <c r="AO8" s="264"/>
      <c r="AP8" s="264"/>
      <c r="AQ8" s="265"/>
    </row>
    <row r="9" spans="4:43" ht="27.75" customHeight="1">
      <c r="D9" s="258" t="s">
        <v>248</v>
      </c>
      <c r="E9" s="259"/>
      <c r="F9" s="259"/>
      <c r="G9" s="259"/>
      <c r="H9" s="256">
        <f>SUM(L9:AJ9)</f>
        <v>1926</v>
      </c>
      <c r="I9" s="256"/>
      <c r="J9" s="256"/>
      <c r="K9" s="256"/>
      <c r="L9" s="260">
        <v>437</v>
      </c>
      <c r="M9" s="260"/>
      <c r="N9" s="260"/>
      <c r="O9" s="260"/>
      <c r="P9" s="260">
        <v>173</v>
      </c>
      <c r="Q9" s="260"/>
      <c r="R9" s="260"/>
      <c r="S9" s="260"/>
      <c r="T9" s="260">
        <v>1069</v>
      </c>
      <c r="U9" s="260"/>
      <c r="V9" s="260"/>
      <c r="W9" s="260"/>
      <c r="X9" s="261">
        <v>68</v>
      </c>
      <c r="Y9" s="261"/>
      <c r="Z9" s="261"/>
      <c r="AA9" s="261"/>
      <c r="AB9" s="261">
        <v>48</v>
      </c>
      <c r="AC9" s="261"/>
      <c r="AD9" s="261"/>
      <c r="AE9" s="261"/>
      <c r="AF9" s="261">
        <v>45</v>
      </c>
      <c r="AG9" s="261"/>
      <c r="AH9" s="261"/>
      <c r="AI9" s="261"/>
      <c r="AJ9" s="261">
        <v>86</v>
      </c>
      <c r="AK9" s="261"/>
      <c r="AL9" s="261"/>
      <c r="AM9" s="262"/>
      <c r="AN9" s="263"/>
      <c r="AO9" s="264"/>
      <c r="AP9" s="264"/>
      <c r="AQ9" s="265"/>
    </row>
    <row r="10" spans="4:43" ht="27.75" customHeight="1" thickBot="1">
      <c r="D10" s="266" t="s">
        <v>249</v>
      </c>
      <c r="E10" s="267"/>
      <c r="F10" s="267"/>
      <c r="G10" s="267"/>
      <c r="H10" s="268">
        <f>SUM(L10:AJ10)</f>
        <v>3914</v>
      </c>
      <c r="I10" s="268"/>
      <c r="J10" s="268"/>
      <c r="K10" s="268"/>
      <c r="L10" s="269">
        <v>1328</v>
      </c>
      <c r="M10" s="269"/>
      <c r="N10" s="269"/>
      <c r="O10" s="269"/>
      <c r="P10" s="269">
        <v>141</v>
      </c>
      <c r="Q10" s="269"/>
      <c r="R10" s="269"/>
      <c r="S10" s="269"/>
      <c r="T10" s="269">
        <v>747</v>
      </c>
      <c r="U10" s="269"/>
      <c r="V10" s="269"/>
      <c r="W10" s="269"/>
      <c r="X10" s="270">
        <v>943</v>
      </c>
      <c r="Y10" s="270"/>
      <c r="Z10" s="270"/>
      <c r="AA10" s="270"/>
      <c r="AB10" s="270">
        <v>167</v>
      </c>
      <c r="AC10" s="270"/>
      <c r="AD10" s="270"/>
      <c r="AE10" s="270"/>
      <c r="AF10" s="270">
        <v>329</v>
      </c>
      <c r="AG10" s="270"/>
      <c r="AH10" s="270"/>
      <c r="AI10" s="270"/>
      <c r="AJ10" s="270">
        <v>259</v>
      </c>
      <c r="AK10" s="270"/>
      <c r="AL10" s="270"/>
      <c r="AM10" s="271"/>
      <c r="AN10" s="272"/>
      <c r="AO10" s="273"/>
      <c r="AP10" s="273"/>
      <c r="AQ10" s="274"/>
    </row>
    <row r="11" spans="4:43" ht="27.75" customHeight="1">
      <c r="D11" s="106"/>
      <c r="E11" s="106"/>
      <c r="F11" s="106"/>
      <c r="G11" s="106"/>
      <c r="H11" s="107"/>
      <c r="I11" s="107"/>
      <c r="J11" s="107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0"/>
      <c r="AO11" s="110"/>
      <c r="AP11" s="110"/>
      <c r="AQ11" s="110"/>
    </row>
    <row r="13" spans="4:43" ht="35.25" customHeight="1">
      <c r="D13" s="244" t="s">
        <v>286</v>
      </c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</row>
    <row r="14" ht="14.25" thickBot="1"/>
    <row r="15" spans="4:43" ht="30" customHeight="1">
      <c r="D15" s="275" t="s">
        <v>262</v>
      </c>
      <c r="E15" s="252"/>
      <c r="F15" s="252"/>
      <c r="G15" s="276"/>
      <c r="H15" s="251" t="s">
        <v>260</v>
      </c>
      <c r="I15" s="252"/>
      <c r="J15" s="276"/>
      <c r="K15" s="251" t="s">
        <v>263</v>
      </c>
      <c r="L15" s="252"/>
      <c r="M15" s="276"/>
      <c r="N15" s="251" t="s">
        <v>264</v>
      </c>
      <c r="O15" s="252"/>
      <c r="P15" s="276"/>
      <c r="Q15" s="251" t="s">
        <v>265</v>
      </c>
      <c r="R15" s="252"/>
      <c r="S15" s="276"/>
      <c r="T15" s="251" t="s">
        <v>266</v>
      </c>
      <c r="U15" s="252"/>
      <c r="V15" s="276"/>
      <c r="W15" s="251" t="s">
        <v>267</v>
      </c>
      <c r="X15" s="252"/>
      <c r="Y15" s="276"/>
      <c r="Z15" s="251" t="s">
        <v>268</v>
      </c>
      <c r="AA15" s="252"/>
      <c r="AB15" s="276"/>
      <c r="AC15" s="251" t="s">
        <v>269</v>
      </c>
      <c r="AD15" s="252"/>
      <c r="AE15" s="276"/>
      <c r="AF15" s="251" t="s">
        <v>270</v>
      </c>
      <c r="AG15" s="252"/>
      <c r="AH15" s="276"/>
      <c r="AI15" s="251" t="s">
        <v>271</v>
      </c>
      <c r="AJ15" s="252"/>
      <c r="AK15" s="276"/>
      <c r="AL15" s="277" t="s">
        <v>272</v>
      </c>
      <c r="AM15" s="278"/>
      <c r="AN15" s="279"/>
      <c r="AO15" s="251" t="s">
        <v>259</v>
      </c>
      <c r="AP15" s="252"/>
      <c r="AQ15" s="253"/>
    </row>
    <row r="16" spans="4:43" ht="30" customHeight="1">
      <c r="D16" s="280" t="s">
        <v>273</v>
      </c>
      <c r="E16" s="281"/>
      <c r="F16" s="281"/>
      <c r="G16" s="282"/>
      <c r="H16" s="283">
        <f>K16+N16+Q16+T16+W16+Z16+AC16+AF16+AI16+AL16</f>
        <v>51920</v>
      </c>
      <c r="I16" s="284"/>
      <c r="J16" s="285"/>
      <c r="K16" s="283">
        <v>1315</v>
      </c>
      <c r="L16" s="284"/>
      <c r="M16" s="285"/>
      <c r="N16" s="283">
        <v>6462</v>
      </c>
      <c r="O16" s="284"/>
      <c r="P16" s="285"/>
      <c r="Q16" s="283">
        <v>1116</v>
      </c>
      <c r="R16" s="284"/>
      <c r="S16" s="285"/>
      <c r="T16" s="283">
        <v>51</v>
      </c>
      <c r="U16" s="284"/>
      <c r="V16" s="285"/>
      <c r="W16" s="283">
        <v>727</v>
      </c>
      <c r="X16" s="284"/>
      <c r="Y16" s="285"/>
      <c r="Z16" s="283">
        <v>2319</v>
      </c>
      <c r="AA16" s="284"/>
      <c r="AB16" s="285"/>
      <c r="AC16" s="283">
        <v>18372</v>
      </c>
      <c r="AD16" s="284"/>
      <c r="AE16" s="285"/>
      <c r="AF16" s="283">
        <v>6146</v>
      </c>
      <c r="AG16" s="284"/>
      <c r="AH16" s="285"/>
      <c r="AI16" s="283">
        <v>14487</v>
      </c>
      <c r="AJ16" s="284"/>
      <c r="AK16" s="285"/>
      <c r="AL16" s="283">
        <v>925</v>
      </c>
      <c r="AM16" s="284"/>
      <c r="AN16" s="285"/>
      <c r="AO16" s="263"/>
      <c r="AP16" s="264"/>
      <c r="AQ16" s="265"/>
    </row>
    <row r="17" spans="4:43" ht="30" customHeight="1" thickBot="1">
      <c r="D17" s="286" t="s">
        <v>274</v>
      </c>
      <c r="E17" s="287"/>
      <c r="F17" s="287"/>
      <c r="G17" s="287"/>
      <c r="H17" s="288">
        <f>K17+N17+Q17+T17+W17+Z17+AC17+AF17+AI17+AL17</f>
        <v>210738</v>
      </c>
      <c r="I17" s="289"/>
      <c r="J17" s="290"/>
      <c r="K17" s="291">
        <v>5431</v>
      </c>
      <c r="L17" s="291"/>
      <c r="M17" s="291"/>
      <c r="N17" s="291">
        <v>30514</v>
      </c>
      <c r="O17" s="291"/>
      <c r="P17" s="291"/>
      <c r="Q17" s="291">
        <v>4202</v>
      </c>
      <c r="R17" s="291"/>
      <c r="S17" s="291"/>
      <c r="T17" s="291">
        <v>173</v>
      </c>
      <c r="U17" s="291"/>
      <c r="V17" s="291"/>
      <c r="W17" s="291">
        <v>3372</v>
      </c>
      <c r="X17" s="291"/>
      <c r="Y17" s="291"/>
      <c r="Z17" s="291">
        <v>9218</v>
      </c>
      <c r="AA17" s="291"/>
      <c r="AB17" s="291"/>
      <c r="AC17" s="291">
        <v>66768</v>
      </c>
      <c r="AD17" s="291"/>
      <c r="AE17" s="291"/>
      <c r="AF17" s="291">
        <v>26158</v>
      </c>
      <c r="AG17" s="291"/>
      <c r="AH17" s="291"/>
      <c r="AI17" s="291">
        <v>60948</v>
      </c>
      <c r="AJ17" s="291"/>
      <c r="AK17" s="291"/>
      <c r="AL17" s="291">
        <v>3954</v>
      </c>
      <c r="AM17" s="287"/>
      <c r="AN17" s="287"/>
      <c r="AO17" s="292"/>
      <c r="AP17" s="287"/>
      <c r="AQ17" s="293"/>
    </row>
    <row r="21" spans="4:39" ht="25.5">
      <c r="D21" s="294" t="s">
        <v>287</v>
      </c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</row>
    <row r="23" spans="7:15" ht="14.25" thickBot="1">
      <c r="G23" s="1"/>
      <c r="H23" s="1"/>
      <c r="I23" s="1"/>
      <c r="J23" s="1"/>
      <c r="K23" s="1"/>
      <c r="L23" s="1"/>
      <c r="M23" s="295"/>
      <c r="N23" s="295"/>
      <c r="O23" s="295"/>
    </row>
    <row r="24" spans="4:44" ht="34.5" customHeight="1">
      <c r="D24" s="296" t="s">
        <v>275</v>
      </c>
      <c r="E24" s="297"/>
      <c r="F24" s="297"/>
      <c r="G24" s="297"/>
      <c r="H24" s="297"/>
      <c r="I24" s="297"/>
      <c r="J24" s="297"/>
      <c r="K24" s="297"/>
      <c r="L24" s="297"/>
      <c r="M24" s="297"/>
      <c r="N24" s="297" t="s">
        <v>276</v>
      </c>
      <c r="O24" s="297"/>
      <c r="P24" s="297"/>
      <c r="Q24" s="297"/>
      <c r="R24" s="297"/>
      <c r="S24" s="297"/>
      <c r="T24" s="297"/>
      <c r="U24" s="297"/>
      <c r="V24" s="297"/>
      <c r="W24" s="297"/>
      <c r="X24" s="297" t="s">
        <v>277</v>
      </c>
      <c r="Y24" s="297"/>
      <c r="Z24" s="297"/>
      <c r="AA24" s="297"/>
      <c r="AB24" s="297"/>
      <c r="AC24" s="297"/>
      <c r="AD24" s="297"/>
      <c r="AE24" s="297"/>
      <c r="AF24" s="297"/>
      <c r="AG24" s="297"/>
      <c r="AH24" s="297" t="s">
        <v>278</v>
      </c>
      <c r="AI24" s="297"/>
      <c r="AJ24" s="297"/>
      <c r="AK24" s="297"/>
      <c r="AL24" s="297"/>
      <c r="AM24" s="297"/>
      <c r="AN24" s="297"/>
      <c r="AO24" s="297"/>
      <c r="AP24" s="297"/>
      <c r="AQ24" s="298"/>
      <c r="AR24" s="111"/>
    </row>
    <row r="25" spans="4:44" ht="34.5" customHeight="1" thickBot="1">
      <c r="D25" s="299" t="s">
        <v>288</v>
      </c>
      <c r="E25" s="300"/>
      <c r="F25" s="300"/>
      <c r="G25" s="300"/>
      <c r="H25" s="300"/>
      <c r="I25" s="300"/>
      <c r="J25" s="300"/>
      <c r="K25" s="300"/>
      <c r="L25" s="300"/>
      <c r="M25" s="300"/>
      <c r="N25" s="300" t="s">
        <v>289</v>
      </c>
      <c r="O25" s="300"/>
      <c r="P25" s="300"/>
      <c r="Q25" s="300"/>
      <c r="R25" s="300"/>
      <c r="S25" s="300"/>
      <c r="T25" s="300"/>
      <c r="U25" s="300"/>
      <c r="V25" s="300"/>
      <c r="W25" s="300"/>
      <c r="X25" s="301" t="s">
        <v>290</v>
      </c>
      <c r="Y25" s="301"/>
      <c r="Z25" s="301"/>
      <c r="AA25" s="301"/>
      <c r="AB25" s="301"/>
      <c r="AC25" s="301"/>
      <c r="AD25" s="301"/>
      <c r="AE25" s="301"/>
      <c r="AF25" s="301"/>
      <c r="AG25" s="301"/>
      <c r="AH25" s="302"/>
      <c r="AI25" s="302"/>
      <c r="AJ25" s="302"/>
      <c r="AK25" s="302"/>
      <c r="AL25" s="302"/>
      <c r="AM25" s="302"/>
      <c r="AN25" s="302"/>
      <c r="AO25" s="302"/>
      <c r="AP25" s="302"/>
      <c r="AQ25" s="303"/>
      <c r="AR25" s="112"/>
    </row>
    <row r="26" ht="34.5" customHeight="1"/>
    <row r="29" spans="12:14" ht="13.5">
      <c r="L29" s="113"/>
      <c r="N29" s="113"/>
    </row>
  </sheetData>
  <mergeCells count="101">
    <mergeCell ref="D25:M25"/>
    <mergeCell ref="N25:W25"/>
    <mergeCell ref="X25:AG25"/>
    <mergeCell ref="AH25:AQ25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AL17:AN17"/>
    <mergeCell ref="Q17:S17"/>
    <mergeCell ref="T17:V17"/>
    <mergeCell ref="W17:Y17"/>
    <mergeCell ref="Z17:AB17"/>
    <mergeCell ref="D17:G17"/>
    <mergeCell ref="H17:J17"/>
    <mergeCell ref="K17:M17"/>
    <mergeCell ref="N17:P17"/>
    <mergeCell ref="AF16:AH16"/>
    <mergeCell ref="AI16:AK16"/>
    <mergeCell ref="AL16:AN16"/>
    <mergeCell ref="AO16:AQ16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C15:AE15"/>
    <mergeCell ref="AF15:AH15"/>
    <mergeCell ref="AI15:AK15"/>
    <mergeCell ref="AL15:AN15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229</v>
      </c>
      <c r="C1" s="74" t="str">
        <f>"            "</f>
        <v>            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233</v>
      </c>
      <c r="C7" s="77" t="str">
        <f>" "</f>
        <v> </v>
      </c>
    </row>
    <row r="8" spans="1:3" ht="12.75">
      <c r="A8" s="79" t="s">
        <v>234</v>
      </c>
      <c r="C8" s="77">
        <f>""</f>
      </c>
    </row>
    <row r="9" spans="1:3" ht="12.75">
      <c r="A9" s="80" t="s">
        <v>235</v>
      </c>
      <c r="C9" s="77" t="str">
        <f>"   "</f>
        <v>   </v>
      </c>
    </row>
    <row r="10" spans="1:3" ht="12.75">
      <c r="A10" s="79" t="s">
        <v>236</v>
      </c>
      <c r="C10" s="77" t="str">
        <f>"      "</f>
        <v>      </v>
      </c>
    </row>
    <row r="11" spans="1:3" ht="13.5" thickBot="1">
      <c r="A11" s="81" t="s">
        <v>237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238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239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240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241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279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ht="12.75">
      <c r="A4" s="75">
        <v>3</v>
      </c>
    </row>
    <row r="6" ht="13.5" thickBot="1"/>
    <row r="7" ht="12.75">
      <c r="A7" s="78" t="s">
        <v>233</v>
      </c>
    </row>
    <row r="8" ht="12.75">
      <c r="A8" s="79" t="s">
        <v>234</v>
      </c>
    </row>
    <row r="9" ht="12.75">
      <c r="A9" s="80" t="s">
        <v>235</v>
      </c>
    </row>
    <row r="10" ht="12.75">
      <c r="A10" s="79" t="s">
        <v>236</v>
      </c>
    </row>
    <row r="11" ht="13.5" thickBot="1">
      <c r="A11" s="81" t="s">
        <v>237</v>
      </c>
    </row>
    <row r="13" ht="13.5" thickBot="1"/>
    <row r="14" ht="13.5" thickBot="1">
      <c r="A14" s="76" t="s">
        <v>238</v>
      </c>
    </row>
    <row r="16" ht="13.5" thickBot="1"/>
    <row r="17" ht="13.5" thickBot="1">
      <c r="C17" s="76" t="s">
        <v>239</v>
      </c>
    </row>
    <row r="20" ht="12.75">
      <c r="A20" s="83" t="s">
        <v>240</v>
      </c>
    </row>
    <row r="26" ht="13.5" thickBot="1">
      <c r="C26" s="85" t="s">
        <v>241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2010-01-04T09:19:10Z</cp:lastPrinted>
  <dcterms:created xsi:type="dcterms:W3CDTF">2001-05-02T02:04:31Z</dcterms:created>
  <dcterms:modified xsi:type="dcterms:W3CDTF">2010-05-04T00:37:55Z</dcterms:modified>
  <cp:category/>
  <cp:version/>
  <cp:contentType/>
  <cp:contentStatus/>
</cp:coreProperties>
</file>